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dison Bryant\Downloads\"/>
    </mc:Choice>
  </mc:AlternateContent>
  <xr:revisionPtr revIDLastSave="0" documentId="8_{EBF79818-C587-47F0-B38B-6B2018A4126A}" xr6:coauthVersionLast="47" xr6:coauthVersionMax="47" xr10:uidLastSave="{00000000-0000-0000-0000-000000000000}"/>
  <bookViews>
    <workbookView xWindow="-120" yWindow="-120" windowWidth="29040" windowHeight="15720" xr2:uid="{49BD6AF0-DF37-45E7-9C2A-29FD0B24B13B}"/>
  </bookViews>
  <sheets>
    <sheet name="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3" i="1" l="1"/>
  <c r="I83" i="1"/>
  <c r="L82" i="1"/>
  <c r="I82" i="1"/>
  <c r="L81" i="1"/>
  <c r="I81" i="1"/>
  <c r="L80" i="1"/>
  <c r="I80" i="1"/>
  <c r="L79" i="1"/>
  <c r="I79" i="1"/>
  <c r="L78" i="1"/>
  <c r="I78" i="1"/>
  <c r="L77" i="1"/>
  <c r="I77" i="1"/>
  <c r="L76" i="1"/>
  <c r="I76" i="1"/>
  <c r="L75" i="1"/>
  <c r="I75" i="1"/>
  <c r="L74" i="1"/>
  <c r="I74" i="1"/>
  <c r="L73" i="1"/>
  <c r="I73" i="1"/>
  <c r="L72" i="1"/>
  <c r="I72" i="1"/>
  <c r="L71" i="1"/>
  <c r="I71" i="1"/>
  <c r="L70" i="1"/>
  <c r="I70" i="1"/>
  <c r="L69" i="1"/>
  <c r="I69" i="1"/>
  <c r="L68" i="1"/>
  <c r="I68" i="1"/>
  <c r="L67" i="1"/>
  <c r="I67" i="1"/>
  <c r="L66" i="1"/>
  <c r="I66" i="1"/>
  <c r="L65" i="1"/>
  <c r="I65" i="1"/>
  <c r="L64" i="1"/>
  <c r="I64" i="1"/>
  <c r="L63" i="1"/>
  <c r="I63" i="1"/>
  <c r="L62" i="1"/>
  <c r="I62" i="1"/>
  <c r="L61" i="1"/>
  <c r="I61" i="1"/>
  <c r="L60" i="1"/>
  <c r="I60" i="1"/>
  <c r="L59" i="1"/>
  <c r="I59" i="1"/>
  <c r="L58" i="1"/>
  <c r="I58" i="1"/>
  <c r="L57" i="1"/>
  <c r="I57" i="1"/>
  <c r="L56" i="1"/>
  <c r="I56" i="1"/>
  <c r="L55" i="1"/>
  <c r="I55" i="1"/>
  <c r="L54" i="1"/>
  <c r="I54" i="1"/>
  <c r="L53" i="1"/>
  <c r="I53" i="1"/>
  <c r="L52" i="1"/>
  <c r="I52" i="1"/>
  <c r="L51" i="1"/>
  <c r="I51" i="1"/>
  <c r="L50" i="1"/>
  <c r="I50" i="1"/>
  <c r="L49" i="1"/>
  <c r="I49" i="1"/>
  <c r="L48" i="1"/>
  <c r="I48" i="1"/>
  <c r="L47" i="1"/>
  <c r="I47" i="1"/>
  <c r="L46" i="1"/>
  <c r="I46" i="1"/>
  <c r="L45" i="1"/>
  <c r="I45" i="1"/>
  <c r="L44" i="1"/>
  <c r="I44" i="1"/>
  <c r="L43" i="1"/>
  <c r="I43" i="1"/>
  <c r="L42" i="1"/>
  <c r="I42" i="1"/>
  <c r="L41" i="1"/>
  <c r="I41" i="1"/>
  <c r="L40" i="1"/>
  <c r="I40" i="1"/>
  <c r="L39" i="1"/>
  <c r="I39" i="1"/>
  <c r="L38" i="1"/>
  <c r="I38" i="1"/>
  <c r="L37" i="1"/>
  <c r="I37" i="1"/>
  <c r="L36" i="1"/>
  <c r="I36" i="1"/>
  <c r="L35" i="1"/>
  <c r="I35" i="1"/>
  <c r="L34" i="1"/>
  <c r="I34" i="1"/>
  <c r="L33" i="1"/>
  <c r="I33" i="1"/>
  <c r="L32" i="1"/>
  <c r="I32" i="1"/>
  <c r="L31" i="1"/>
  <c r="I31" i="1"/>
  <c r="L30" i="1"/>
  <c r="I30" i="1"/>
  <c r="L29" i="1"/>
  <c r="I29" i="1"/>
  <c r="L28" i="1"/>
  <c r="I28" i="1"/>
  <c r="L27" i="1"/>
  <c r="I27" i="1"/>
  <c r="L26" i="1"/>
  <c r="I26" i="1"/>
  <c r="L25" i="1"/>
  <c r="I25" i="1"/>
  <c r="L24" i="1"/>
  <c r="I24" i="1"/>
  <c r="L23" i="1"/>
  <c r="I23" i="1"/>
  <c r="L22" i="1"/>
  <c r="I22" i="1"/>
  <c r="L21" i="1"/>
  <c r="I21" i="1"/>
  <c r="L20" i="1"/>
  <c r="I20" i="1"/>
  <c r="L19" i="1"/>
  <c r="I19" i="1"/>
  <c r="L18" i="1"/>
  <c r="I18" i="1"/>
  <c r="L17" i="1"/>
  <c r="I17" i="1"/>
  <c r="L16" i="1"/>
  <c r="I16" i="1"/>
  <c r="L15" i="1"/>
  <c r="I15" i="1"/>
  <c r="L14" i="1"/>
  <c r="I14" i="1"/>
  <c r="L13" i="1"/>
  <c r="I13" i="1"/>
  <c r="L12" i="1"/>
  <c r="I12" i="1"/>
  <c r="L11" i="1"/>
  <c r="I11" i="1"/>
  <c r="L10" i="1"/>
  <c r="I10" i="1"/>
  <c r="L9" i="1"/>
  <c r="I9" i="1"/>
  <c r="L8" i="1"/>
  <c r="I8" i="1"/>
  <c r="L7" i="1"/>
  <c r="I7" i="1"/>
  <c r="L6" i="1"/>
  <c r="I6" i="1"/>
  <c r="L5" i="1"/>
  <c r="I5" i="1"/>
  <c r="L4" i="1"/>
  <c r="I4" i="1"/>
  <c r="L3" i="1"/>
  <c r="I3" i="1"/>
  <c r="L2" i="1"/>
  <c r="I2" i="1"/>
</calcChain>
</file>

<file path=xl/sharedStrings.xml><?xml version="1.0" encoding="utf-8"?>
<sst xmlns="http://schemas.openxmlformats.org/spreadsheetml/2006/main" count="393" uniqueCount="281">
  <si>
    <t>County</t>
  </si>
  <si>
    <t>Sample Ballot Released?</t>
  </si>
  <si>
    <t>Ballot Measure Name</t>
  </si>
  <si>
    <t>Question</t>
  </si>
  <si>
    <t>Category</t>
  </si>
  <si>
    <t>Subcategory</t>
  </si>
  <si>
    <t>Summary</t>
  </si>
  <si>
    <t>Actual Language</t>
  </si>
  <si>
    <t>Pass/Fail</t>
  </si>
  <si>
    <t>Yes Votes</t>
  </si>
  <si>
    <t>No Votes</t>
  </si>
  <si>
    <t>Percentage</t>
  </si>
  <si>
    <t>Additional Notes</t>
  </si>
  <si>
    <t>Adams</t>
  </si>
  <si>
    <t>Alamosa</t>
  </si>
  <si>
    <t>Arapahoe</t>
  </si>
  <si>
    <t>Archuleta</t>
  </si>
  <si>
    <t>Baca</t>
  </si>
  <si>
    <t>Bent</t>
  </si>
  <si>
    <t>Boulder</t>
  </si>
  <si>
    <t>Ballot Issue 1A</t>
  </si>
  <si>
    <t>Extension of 0.15% Open Space Sales and Use Tax</t>
  </si>
  <si>
    <t>Tax</t>
  </si>
  <si>
    <t>Sales &amp; Use Tax, Open Space, Land Conservation</t>
  </si>
  <si>
    <t>Extends existing 0.15% sales and use tax in perpetuity to fund acquisition, improvement, and maintenance of open space lands, including agricultural lands</t>
  </si>
  <si>
    <t>OPEN SPACE SALES AND USE TAX EXTENSION AND  REVENUE CHANGE WITH NO INCREASE IN ANY COUNTY TAX, SHALL THE COUNTY'S EXISTING 0.15% OPEN SPACE SALES AND USE TAX BE EXTENDED IN PERPETUITY FOR THE PURPOSES OF ACQUIRING, IMPROVING, MANAGING, AND MAINTAINING OPEN SPACE LANDS AND OTHER OPEN SPACE PROPERTY INTERESTS, INCLUDING AGRICULTURAL OPEN SPACE; AND SHALL THE REVENUES AND THE EARNINGS ON THE INVESTMENT OF THE PROCEEDS OF SUCH TAX CONSTITUTE A VOTER-APPROVED REVENUE CHANGE; ALL IN ACCORDANCE WITH BOARD OF COUNTY COMMISSIONERS' RESOLUTION NO. 2025-036?</t>
  </si>
  <si>
    <t>Ballot Issue 1B</t>
  </si>
  <si>
    <t>Mental and Behavioral Health Sales and Use Tax</t>
  </si>
  <si>
    <t>Sales &amp; Use Tax, Mental Health, Substance Use Services</t>
  </si>
  <si>
    <t>Establishes a 0.15% sales and use tax for 3 years to fund mental health crisis services, suicide prevention, substance use treatment, and support for unhoused individuals and families</t>
  </si>
  <si>
    <t>MENTAL AND BEHAVIORAL HEALTH SALES AND USE TAX  AND REVENUE CHANGE SHALL BOULDER COUNTY TAXES BE INCREASED $15 MILLION ANNUALLY (FIRST FULL FISCAL YEAR DOLLAR INCREASE IN 2026) BY IMPOSING AN ADDITIONAL SALES AND USE TAX FOR THREE YEARS OF 0.15% FOR THE PURPOSE OF ADDRESSING UNMET NEEDS OF YOUTH, ADULTS, FAMILIES, UNHOUSED INDIVIDUALS, AND OLDER ADULTS IN BOULDER COUNTY WITH OR AT RISK OF MENTAL HEALTH AND SUBSTANCE USE DISORDERS BY PROVIDING MENTAL HEALTH CRISIS SERVICES; SUICIDE PREVENTION AND INTERVENTION; MENTAL HEALTH AND SUBSTANCE USE PREVENTION, TREATMENT, AND RECOVERY; TREATMENT SERVICES FOR UNHOUSED INDIVIDUALS; AND ASSISTANCE FINDING APPROPRIATE SERVICES THROUGH COMMUNITY-BASED ORGANIZATIONS, GOVERNMENTAL ENTITIES, AND OTHER OPTIONS; AND SHALL THE REVENUES AND THE EARNINGS ON THE INVESTMENT OF THE PROCEEDS OF SUCH TAX, REGARDLESS OF AMOUNT, CONSTITUTE A VOTER-APPROVED REVENUE CHANGE; ALL IN ACCORDANCE WITH BOARD OF COUNTY COMMISSIONERS' RESOLUTION NO. 2025-038?</t>
  </si>
  <si>
    <t>Broomfield</t>
  </si>
  <si>
    <t>Proposed Charter Amendment No. 1A</t>
  </si>
  <si>
    <t>General Update</t>
  </si>
  <si>
    <t>Governance</t>
  </si>
  <si>
    <t>Charter Amendment</t>
  </si>
  <si>
    <t>Updates outdated language in the Broomfield Home Rule Charter to reflect its status as a city and county, modernize election terminology, and correct councilmember term references. No changes to the substance of rights or obligations.</t>
  </si>
  <si>
    <t>Without changing the substance of the rights and  obligations in the Charter, shall the Broomfield Home Rule  Charter, adopted in 1974 before Broomfield became a city  and county in 2001, be amended to remove outdated  provisions and update language as follows:  (a) Changing  "City" or "municipal" to "City and County" or "Broomfield",    (b) Changing "municipal election" to "coordinated  election", and  (c) Correct outdated language in the  synopsis to state the correct term of office for a  councilmember, which is four-years per the existing  Charter.  (d) Reference and acknowledge Broomfield's  voter-approved state constitutional amendment, Article  XX, Section 10; and  (e) Removing outdated language  pertinent to the original adoption of the Charter in 1974.</t>
  </si>
  <si>
    <t>unofficial</t>
  </si>
  <si>
    <t xml:space="preserve">Proposed Charter Amendment No. 1B  </t>
  </si>
  <si>
    <t>Council Qualifications</t>
  </si>
  <si>
    <t>Prohibits Broomfield elected officials from holding more than one publicly elected office at the same time.</t>
  </si>
  <si>
    <t>Shall Section 4.6 of the Broomfield Home Rule Charter be 
amended to provide that a Broomfield elected official 
cannot concurrently hold two publicly elected offices?</t>
  </si>
  <si>
    <t>Proposed Charter Amendment No. 1C</t>
  </si>
  <si>
    <t>Elected Official Vacancy Provision</t>
  </si>
  <si>
    <t>Requires that councilmember and mayoral vacancies be filled only until the next general or coordinated election, allowing voters to choose a successor.</t>
  </si>
  <si>
    <t>Shall Section 4.7 of the Broomfield Home Rule Charter be  amended to provide that individuals selected by Council  to fill a councilmember vacancy shall only serve until the  next general or coordinated election, at which time the  voters shall select a successor, and that a mayoral  vacancy shall be filled by the mayor pro tem but only until  the next general or coordinated election, at which time the  voters shall elect a mayor</t>
  </si>
  <si>
    <t>Proposed Charter Amendment No. 1D </t>
  </si>
  <si>
    <t>Local Code of Ethics</t>
  </si>
  <si>
    <t>Adds a new section requiring the adoption of a local code of ethics for public officials, including conflict of interest disclosures and voting recusals, aligned with state constitutional standards.</t>
  </si>
  <si>
    <t>Shall a new Section 4.11 of the Broomfield Home Rule  Charter be added to require Council adopt and maintain a  Broomfield code of ethics governing disclosure of conflicts  of interests, recusals from voting and other standards or  code of conduct or ethics, which local ordinance is  intended to address the ethical standards for public  officials as established by Article XXIX of the Colorado  Constitution?</t>
  </si>
  <si>
    <t>Proposed Charter Amendment No. 1E </t>
  </si>
  <si>
    <t>Emergency Ordinances</t>
  </si>
  <si>
    <t>Changes the effective date of emergency ordinances to immediately after passage, rather than eight days later, without altering the high standards required for approval.</t>
  </si>
  <si>
    <t>With no change to the high standard, specific reasons,  and publication requirements required by Charter to  approve emergency ordinances, shall Section 6.8 of the  Broomfield Home Rule Charter be amended to provide  that emergency ordinances take effect immediately after  passage instead of eight days after passage?</t>
  </si>
  <si>
    <t>Proposed Charter Amendment No. 1F </t>
  </si>
  <si>
    <t>Intergovernmental Agreements</t>
  </si>
  <si>
    <t>Charter Amendment, Government Operations</t>
  </si>
  <si>
    <t>Updates the charter to allow Council to approve intergovernmental agreements by majority vote, delegate authority to the City and County Manager to enter into such agreements, and make these agreements public records that may be published online.</t>
  </si>
  <si>
    <t>Shall Section 16.2 of the Broomfield Home Rule Charter  be amended to provide that Council may approve  intergovernmental agreements, which are agreements  with other governmental units, by a majority vote; that  Council may, by resolution approved at a public meeting,  delegate authority to the City and County Manager or  designee to enter into such intergovernmental  agreements; and that such intergovernmental agreements  are public records that may be published on the City and  County website</t>
  </si>
  <si>
    <t>Chaffee</t>
  </si>
  <si>
    <t>Ballot Issue 1A Tourism Supporting Local Needs</t>
  </si>
  <si>
    <t>Lodging Tax Increase for Tourism, Housing, Childcare, and Public Safety</t>
  </si>
  <si>
    <t>Lodging Tax; Workforce Services, Public Safety, Infrastructure</t>
  </si>
  <si>
    <t>Increases lodging tax by 4% (total 5.9%) countywide including municipalities. Revenue supports tourism marketing (≥10%), affordable housing, childcare, infrastructure, and emergency services</t>
  </si>
  <si>
    <t xml:space="preserve"> SHALL CHAFFEE COUNTY'S TAXES BE INCREASED  BY $3,500,000 ANNUALLY ESTIMATED FOR THE  FIRST FULL FISCAL YEAR (2026) AND BY SUCH  AMOUNTS GENERATED ANNUALLY THEREAFTER BY  INCREASING THE COUNTY'S LODGING TAX 4.0%  FOR A TOTAL RATE OF 5.9% APPLIED ON THE  LEASING OR RENTING OF ROOMS OR OTHER  ACCOMMODATIONS FOR LESS THAN 30 DAYS  WITHIN CHAFFEE COUNTY, INCLUDING THE  MUNICIPALITIES OF BUENA VISTA, SALIDA, AND  PONCHA SPRINGS, OF THE PRICE PAID OR  CHARGED FOR SUCH LODGING, COMMENCING  JANUARY 1, 2026, WITH THE PROCEEDS OF SUCH  ADDITIONAL 4% LODGING TAX, TOGETHER WITH  INVESTMENT EARNINGS THEREON, TO BE USED  FOR THE FOLLOWING PURPOSES: · NOT LESS THAN 10% FOR ADVERTISING AND  MARKETING LOCAL TOURISM · AFFORDABLE HOUSING AND CHILDCARE FOR  LOCAL WORKFORCE · PUBLIC INFRASTRUCTURE MAINTENANCE AND  IMPROVEMENTS ENHANCING PUBLIC SAFETY MEASURES 
INCLUDING FUNDING LOCAL LAW 
ENFORCEMENT, FIRE PROTECTION SERVICES 
AND EMERGENCY MEDICAL SERVICES
AND SUCH TAX TO BE COLLECTED AND SPENT AS A 
VOTER APPROVED REVENUE CHANGE 
NOTWITHSTANDING ANY REVENUE OR 
EXPENDITURE LIMITATIONS CONTAINED IN ARTICLE 
X, SECTION 20 OF THE COLORADO CONSTITUTION?</t>
  </si>
  <si>
    <t>Cheyenne</t>
  </si>
  <si>
    <t>Clear Creek</t>
  </si>
  <si>
    <t>Conejos</t>
  </si>
  <si>
    <t>Costilla</t>
  </si>
  <si>
    <t>Reffered Measure 1A</t>
  </si>
  <si>
    <t>Eliminate term limits for elected officials in Costilla County</t>
  </si>
  <si>
    <t>Term Limits</t>
  </si>
  <si>
    <t>Removes the constitutional term limits for all elected county officials, allowing them to serve unlimited terms if re-elected by voters.</t>
  </si>
  <si>
    <t>Shall the term limits imposed by Article XVIII, Section 11(1) of the Colorado Constitution on the elected offices of Costilla County be eliminated?</t>
  </si>
  <si>
    <t>Crowley</t>
  </si>
  <si>
    <t>Custer</t>
  </si>
  <si>
    <t> Ballot Issue 1A: LODGING TAX REVENUE - INCREASE TAX REVENUE AND AUTHORIZE  ADDITIONAL ALLOWABLE USES</t>
  </si>
  <si>
    <t>Lodging Tax Increase for Workforce Housing and Childcare</t>
  </si>
  <si>
    <t>Lodging Tax, Workforce Services</t>
  </si>
  <si>
    <t>Increases lodging tax by 4% (total 6%) to fund housing and childcare for the local workforce. Revenue may be spent as a voter-approved change under TABOR.</t>
  </si>
  <si>
    <t>SHALL CUSTER COUNTY LODGING TAXES BE INCREASED BY FOUR PERCENT  OR APPROXIMATELY $169,777.00 ANNUALLY COMMENCING JANUARY 1, 2026  AND BY WHATEVER ADDITIONAL AMOUNTS ARE RAISED ANNUALLY IN EACH  SUBSEQUENT YEAR, TO ALLOW A TOTAL SIX PERCENT (6%) LODGING TAX ON  THE RENTAL FEE, PRICE, OR OTHER CONSIDERATION PAID OR CHARGED FOR  THE LEASING, RENTAL, SALE, OR FURNISHING OF A ROOM OR  ACCOMMODATION FOR A SHORT-TERM PERIOD [A PERIOD OF LESS THAN  THIRTY (30) CONSECUTIVE DAYS] IN CUSTER COUNTY, WITH SUCH  INCREASED REVENUES TO BE USED FOR HOUSING AND CHILDCARE FOR THE  CUSTER COUNTY WORKFORCE, AND SHALL THE FIRST YEAR REVENUES, AND  WHATEVER ADDITIONAL AMOUNTS ARE RAISED ANNUALLY THEREAFTER, BE  COLLECTED AND SPENT AS A VOTER APPROVED REVENUE CHANGE  NOTWITHSTANDING ANY LIMITATION OR CONDITION UNDER ARTICLE X,  SECTION 20 OF THE COLORADO CONSTITUTION OR ANY OTHER PROVISION  OF LAW</t>
  </si>
  <si>
    <t>Delta</t>
  </si>
  <si>
    <t>Denver</t>
  </si>
  <si>
    <t>Ballot Issue 2A</t>
  </si>
  <si>
    <t>Authorize $441 million in bonds for transportation and mobility improvements in Denver</t>
  </si>
  <si>
    <t>Infrastructure, Transportation</t>
  </si>
  <si>
    <t>Without raising taxes, this measure authorizes Denver to issue $441 million in bonds (up to $906 million repayment) to fund street, bridge, and mobility improvements. Projects include safety upgrades for cyclists and pedestrians, traffic signal replacements, and reconstruction of outdated infrastructure. Existing property tax authorizations from prior elections may be extended to repay the debt.</t>
  </si>
  <si>
    <t>WITHOUT IMPOSING ANY NEW TAX, SHALL CITY AND COUNTY OF DENVER DEBT BE INCREASED $441,420,000 WITH A AMXIMUM REPAYMEN COST OF $906,000,000, TO BE USED FOR REPAIRS AND IMPROVEMENTS TO THE CITY'S TRANSPORTATION AND MOBILITY INFRASTRUCTURE AND FACILITIES, INCLUDING BUT NOT LIMITED TO: SANTA FE ARTS DISTRICT STREETSCAPE AND MULTIMODAL SAFETY IMPROVEMENTS; WEST 38TH AVENUE MULTIMODAL PROJECT SAFETY IMPROVEMENTS FOR CYCLISTS AND PEDESTRIANS; EVANS AVENUE IMPROVEMENTS SAFETY IMPROVEMENTS FOR CYCLISTS AND PEDESTRIANS; WEST 38TH AND BLAKE UNDERPASS, SAFETY IMPROVEMENTS FOR CYCLISTS AND PEDESTRIANS; 49TH AND MARION UNDERPASS SAFETY IMPROVEMENTS FOR CYCLISTS AND PEDESTRAINS; REPAIR AND RECONSTRUCTION OF CRITICAL OUT-OF-DATE CITY BRIDGES, UNDERPASSES, AND VIADUCTS TO IMPROVE SAFETY AMD CAPACITY; IMPROVEMENTS TO STREETS TO ENHANCE TRAFFIC FLOW AND CREATE MULTI-MODAL ACCESS; AND REPLACEMENTS OF AND IMPROVEMENTS TO TRAFFIC SIGNALS, PEDESTRIAN CROSSINGS, STREETS, INTERSECTIONS, AND OTHER MOBILITY IMPROVEMENTS; BY THE ISSUANCE AND PAYMENT, OR REFINANCING, OF GENERAL OBLIGATION BONDS, NOTES, OR OTHER OBLIGATIONS; AND SHALL THE TAXES AUTHORIZED AT THE CITY'S BOND ELECTIONS IN 2007, 2017, AND 2021 BE EXTENDED AND AUTHORIZED TO PAY OR REFINANCE THE DEBT AUTHORIZED AT THIS ELECTION IN ADDITION TO THE DEBT AUTHORIZED AT SUCH PRIOR ELECTIONS ; AND SHALL CITY AD VALOREM PROPERTY TAXES BE INCREASED WITHOUT LIMITATION AS TO RATE BUT NOT MORE THAN A COMBINED EXTENDED MAXIMUM AMOUNT OF $81,589,840 ANNUALLY, WITH THE CITY TO PUBLICLY REPORT SUCH EXPENDITURES ANNUALLY?</t>
  </si>
  <si>
    <t>Ballot Issue 2B</t>
  </si>
  <si>
    <t>Authorize $174.75 million in bonds for parks and recreation improvements in Denver</t>
  </si>
  <si>
    <t>Parks &amp; Recreation, Infrastructure</t>
  </si>
  <si>
    <t>Without raising taxes, this measure authorizes Denver to issue $174.75 million in bonds (up to $357 million repayment) to fund upgrades to parks, playgrounds, pools, and recreation centers. Projects include creating new parks, improving existing facilities, and enhancing environmental health at Sloan’s Lake. Existing property tax authorizations may be extended to repay the debt.</t>
  </si>
  <si>
    <t>WITHOUT IMPOSING ANY NEW TAX, SHALL CITY AND COUNTY OF DENVER DEBT BE INCREASED $174,750,000, WITH A MAXIMUM REPAYMENT COST OF $357,000,000, TO BE USED FOR REPAIRS AND IMPROVEMENTS TO CITY PARKS AND RECREATIONAL INFRASTRUCTURE AND FACILITIES, INCLUDING BUT NOT LIMITED TO: CREATION OF A SOUTH EAST RECREATION CENTER AND SKATE PARK AND A NEW EMPORIA NEIGHBORHOOD PARK, AND DEVELOPMENT AND PRESERVATION OF THE PARK HILL OPEN SPACE INTO ONE OF DENVER'S LARGEST PARKS; EQUIPMENT UPGRADES AND IMPROVEMENTS TO CITY PARKS, PLAYGROUNDS, AND OTHER OPEN SPACES, INCLUDING GARLAND, HARVEY, HIRSHORN, LINDSLEY, PLATT, AND SUN VALLEY RIVERFRONT PARKS AND PLAYGROUNDS, LA PLAZITO DE MONTBELLO, THE SOUTHWEST AUTO PARK TENNIS COURT, AND A BIKE PUMP TRACK IN SOUTHWEST DENVER; ENVIORNMENTAL HEALTH IMPROVEMENTS TO SLOANS LAKE; AND IMPROVEMENTS AND UPGRADES TO RECREATIONAL FACILITIES AND POOLS, INCLUDING ECHO LAKE LODGE, MONTBELLO RECREATION CENTER AND AZTLAN, COOK PARK, EISENHOWER, SOUTHWEST OUTDOOR, AND WASHINGTON PARK INDOOR POOLS; BY THE ISSUANCE AND PAYMENT, OR REFINANCING, OF GENERAL OBLIGATION BONDS, NOTES OR OTHER OBLIGATIONS; AND SHALL THE TAXES AUTHORIZED AT THE CITY'S BOND ELECTIONS IN 2007, 2017, AND 2021 BE EXTENDED AND AUTHORIZED TO PAY OR REFINANCE THE DEBT AUTHORIZED AT THIS ELECTION IN ADDITION TO THE DEBT AUTHORIZED AT SUCH PREVIOUS ELECTIONS; AND SHALL CITY AD VALOREM PROPERTY TAXES BE INCREASED WITHOUT LIMITATION AS TO RATE BUT NOT MORE THAN A COMBINED MAXIMUM AMOUNT OF $41,257,045 ANNUALLY, WITH THE CITY TO PUBLICLY REPORT SUCH EXPENDITURES ANNUALLY?</t>
  </si>
  <si>
    <t>Ballot Issue 2C</t>
  </si>
  <si>
    <t>Authorize $30.1 million in bonds for health and human services infrastructure in Denver</t>
  </si>
  <si>
    <t>Health &amp; Human Services, Infrastructure</t>
  </si>
  <si>
    <t>Without raising taxes, this measure authorizes Denver to issue $30.1 million in bonds (up to $57 million repayment) to fund construction of a new family health center and expansion of the Denver Children’s Advocacy Center. These projects aim to improve access to affordable medical care and trauma support services. Existing property tax authorizations may be extended to repay the debt.</t>
  </si>
  <si>
    <t>WITHOUT IMPOSING ANY NEW TAX, SHALL CITY, AND COUNTY OF DENVER DEBT BE INCREASED $30,100,000, WITH A MAXIMUM REPAYEMENT COST OF $57,000,000, TO BE USED FOR REPAIRS AND IMPROVEMENTS TO HEALTH AND HUMAN SERVICES INFRASTRUCTURE FACILITIES, INCLUDING BUT NOT LIMITED TO: BUILDING A NEW DENVER HEALTH WESTSIDE FAMILY HEALTH CENTER TO PROVIDE AFFORDABLE MEDICAL SERVICES AND INCREASE AVAILABILITY OF CARE; AND BUILDING AN EXPANSION TO THE DENVER CHILDREN'S ADVOCACY CENTER TO PROVIDE VICTIM ASSISTANCE, TREATMENT, AND TRAUMA AND MENTAL HEALTH CARE; BY THE ISSUANCE AND PAYMENT, OR REFINANCING, OF GENERAL OBLIGATION BONDS, NOTES, OR OTHER OBLIGATIONS; AND SHALL THE TAXES AUTHORIZED AT THE CITY'S BOND ELECTION IN 2007 BE EXTENDED  AND AUTORIZED TO PAY OR REFINANCE THE DEBT AUTHORIZED AT THIS ELECTION IN ADDITION TO THE DEBT AUTHORIZED AT SUCH PRIOR ELECTION; AND SHALL CITY AD VALOREM PROPERTY TAXES BE INCREASED WITHOUT LIMITATION AS TO RATE BUT NOT MORE THAN AN EXTENDED MAXIMUM AMOUNT OF $7,966,660 ANNUALLY, WITH THE CITY TO PUBLICLY REPORT SUCH EXPENDITURES ANNUALLY?</t>
  </si>
  <si>
    <t>Ballot Issue 2D</t>
  </si>
  <si>
    <t>Authorize $244.43 million in bonds for city infrastructure, arts, culture, and public facilities in Denver</t>
  </si>
  <si>
    <t>Arts &amp; Culture, Public Safety, Infrastructure</t>
  </si>
  <si>
    <t>Without raising taxes, this measure authorizes Denver to issue $244.43 million in bonds (up to $485 million repayment) to fund repairs and improvements to cultural institutions, libraries, parks, and public safety facilities. Projects include upgrades to museums, theaters, libraries, Red Rocks Amphitheater, and construction of a new first responder training center and co-located library with affordable housing. Existing property tax authorizations may be extended to repay the debt.</t>
  </si>
  <si>
    <t>WITHOUT IMPOSING ANY NEW TAX, SHALL CITY AND COUNTY OF DENVER DEBT BE INCREASED $244,430,000 WITH A MAXIMUM REPAYMENT COST OF $485,000,000, TO BE USED FOR REPAIRS AND IMPROVEMENTS TO CITY INFRASTRUCTURE AND FACILITIES, INCLUDING BUT NOT LIMITED TO: CRITICAL INFRASTRUCTURE, IMPROVEMENTS, AND REPAIRS TO VARIOUS ART, CULTURAL, LIBRARY, AND OTHER CITY FACILITIES, INCLUDING AMERICAN INDIAN CULTURAL EMBASSY, ARIE P. TAYLOR SENIOR CENTER, BEAR VALLEY, BLAIR CALDWELL AFRICAN AMERICAN RESEARCH LIBRARY AND MUSEUM, DECKER, GREEN VALLEY RANCH IDEALAB, AND MONTEBLLO BRANCH LIBRARIES, BOETTCHER CONCERT HALL, DENVER ART MUSEUM, DENVER BOTANIC GARDENS, DENVER CENTER FOR THE PERFORMING ARTS, DENVER MUSEUM OF NATURE AND SCIENCE, DENVER ZOO, LORETTO HEIGHTS THEATER (PARKING), RED ROCKS AMPITHEATER, AND THE 303 ARTWAY HERITAGE TRAIL; BUILDING A NEW FIRST RESPONDER AND PUBLIC SAFETY TRAINING CENTER TO INCREASE SAFETY AND IMPROVE EMERGENCY AND FIRE RESPONSE; RENOVATION OF AND IMPROVEMENTS TO THE DENVER ANIMAL SHELTER TO INCREASE RESCUE SERVICES AND CARE; AND BUILDING CITY FACILITIES SUCH AS A LIBRARY TO BE CO-LOCATED WITH AFFORDABLE HOUSING OPTIONS; BY THE ISSUANCE AND PAYEMENT, OR REFINANCING, OF GENERAL OBLIGATION, BONDS, NOTES, OR OTHER OBLIGATIONS; AND SHALL THE TAXES AUTHORIZED AT THE CITY'S BOND ELECTIONS IN 2007, 2017, AND 2021 BE EXTENDED AND AUTHORIZED TO PAY OR REFINANCE THE DEBT AUTHORIZED AT THIS ELEC TION IN ADDITION TO THE DEBT AUTHORIZED AT SUCH PRIOR ELECTIONS; AND SHALL CITY AD VALOREM PROPERTY TAXES BE INCREASED WITHOUT LIMITATION AS TO RATE BUT NOT MORE THAN A COMBINED EXTENDED MAXIMUM AMOUNT OF $22,682,255 ANNUALLY, WITH THE CITY TO PUBLICLY REPORT SUCH EXPENDITURES ANNUALLY?</t>
  </si>
  <si>
    <t>Ballot Issue 2E</t>
  </si>
  <si>
    <t>Authorize $59.3 million in bonds for housing and shelter improvements in Denver</t>
  </si>
  <si>
    <t>Housing, Shelter Infrastructure</t>
  </si>
  <si>
    <t>Without raising taxes, this measure authorizes Denver to issue $59.3 million in bonds (up to $94 million repayment) to fund affordable housing development, co-located housing with city facilities like libraries, and upgrades to shelters to improve safety and accessibility for people with disabilities. Existing property tax authorizations may be extended to repay the debt.</t>
  </si>
  <si>
    <t xml:space="preserve">WITHOUT IMPOSING AND NEW TAX, SHALL CITY AND COUNTY OF DENVER DEBT BE INCREASED $59,300,000, WITH A MAXIMUM REPAYEMENT COST OF $94,000,000, TO BE USED FOR REPAIRS AND IMPROVEMENTS TO HOUSING AND SHELTER INFRASTRUCTURE AND FACILITIES, INCLUDING BUT NOT LIMITED TO: BUILDING HOUSING THAT WILL REDUCE RENTS AND SUPPORT AFFORDABILITY; PROVIDING AFFORDABLE HOUSING TO BE CO-LOCATED WITH CITY FACILITIES SUCH AS A LIBRARY; AND IMPROVING HOUSING AND SHELTER STO MAKE THEM SAFER AND MORE ACCESSIBLE TO PEOPLE LIVING WITH DISABILITIES; BY THE ISSUANCE AND PAYMENT, OR REFINANCING, OF GENERAL OBLIGATION BONDS, NOTES, OR OTHER OBLIGATIONS; AND SHALL THE TAXES AUTHORIZED AT THE CITY'S BOND ELECTION IN 2021 BE EXTENDED AND AUTHORIZED TO PAY OR REFINANCE THE DEBT AUTHORIZED AT THIS ELECTION IN ADDITION TO THE DEBT AUTHORIZED AT SUCH PRIOR ELECTION; AND SHALL CITY AD VALOREM PROPERTY TAXES BE INCREASED WIHTOUT LIMITATION AS TO RATE BUT NOT MORE THAN A MAXIMUM AMOUNT OF $8,945,000 ANNUALLY, WITH THE CITY TO PUBLICLY REPORT SUCH EXPENDITURES ANNUALLY? </t>
  </si>
  <si>
    <t>Referred Question 2F</t>
  </si>
  <si>
    <t>Amend Denver’s charter to rename and restructure the Department of Excise and Licenses</t>
  </si>
  <si>
    <t>Charter Amendment, Consumer Protection</t>
  </si>
  <si>
    <t>Updates the city charter to rename the Department of Excise and Licenses to the Department of Licensing and Consumer Protection, change the title of its director, elevate the role to the Mayor’s cabinet, and modernize language related to licensing powers and duties.</t>
  </si>
  <si>
    <t>Shall the Charter of the City and County of Denver be amended to change the name of the Department of Excise and Licenses to the Department of Liscensing and Consumer Protection, change the title of the Director of Excise and Licenses to the Manager of Licensing and Consumer Protection, and the Manager of Licensing and Cosumer Protection to the Mayor's cabinet, and update outdated language regarding licensing powers and duties?</t>
  </si>
  <si>
    <t>Referred Question 2E</t>
  </si>
  <si>
    <t>Amend Denver’s charter to change how at-large councilmembers are elected</t>
  </si>
  <si>
    <t>Charter Amendment, Elections</t>
  </si>
  <si>
    <t>Updates the city charter to designate two separate at-large council seats (Seat A and Seat B) and requires candidates for each seat to be elected using the same method as the Mayor, Auditor, and Clerk and Recorder. This change aims to clarify and standardize the election process for at-large councilmembers.</t>
  </si>
  <si>
    <t>Shall the Charter of the City and County of Denver be amended to change the method for electing the two at-large councilmembers by designating a Councilmember-at-large seat A and Councilmember-at-large seat B and requiring that a candidate for election to eother seat be elected in the same manner as the Mayor, Auditor, and Clerk and Recorder?</t>
  </si>
  <si>
    <t>Referendum 310</t>
  </si>
  <si>
    <t>Retain ordinance prohibiting sale of flavored tobacco products in Denver</t>
  </si>
  <si>
    <t>Health &amp; Human</t>
  </si>
  <si>
    <t>Tobacco Regulation</t>
  </si>
  <si>
    <t>Asks voters whether to keep Ordinance 24-1765, which bans the sale of flavored tobacco products by retail tobacco stores in Denver. A “yes” vote keeps the ban in place; a “no” vote repeals it.</t>
  </si>
  <si>
    <t xml:space="preserve">Shall the voters of the City and County of Denver retain ordinance 24-1765, entitled "A bill for an ordinance amending Chapters 24 and 34 of the Denver Revised Municipal Code regarding the sale of tobacco products including flavored tobacco products," which prohibits the sale of flavored tobacco products by retail tobacco stores? </t>
  </si>
  <si>
    <t>Dolores</t>
  </si>
  <si>
    <t>Douglas</t>
  </si>
  <si>
    <t>Eagle</t>
  </si>
  <si>
    <t>Ballot Issue 1A: Lodging TAX Increase to Fund Childcare for Our Local Workforce; Public Safety Enhancements; and Advertising and Marketing Local Tourism</t>
  </si>
  <si>
    <t>Lodging Tax Increase for Childcare, Public Safety, and Tourism</t>
  </si>
  <si>
    <t>Lodging Tax, Workforce Services, Public Safety, Tourism Marketing</t>
  </si>
  <si>
    <t xml:space="preserve">Increases lodging tax from 2% to 4% (excluding certain municipalities) to fund childcare and public safety services including law enforcement, fire, and EMS (90%) and tourism marketing (10%). </t>
  </si>
  <si>
    <t>SHALL EAGLE COUNTY LODGING TAXES BE INCREASED BY $4,500,000 ANNUALLY COMMENCING ON JANUARY 1, 2026, AND BY WHATEVER ADDITIONAL AMOUNTS ARE RAISED ANNUALLY THEREADTER, BY INCREASING THE LODGING TAX RATE FROM TWO PERCENT (2%) TO FOUR PERCENT (4%), SUCH TAX TO BE LEVIED ON THE RENTAL FEE, PRICE, OR OTHER CONSIDERATION PAID OR CHARGED FOR THE LEASING, RENTAL, SALE, OR FURNISHING OF A ROOM OR ACCOMMODATION FOR A SHORT-TERM PERIOD OF LESS THAN THIRTY (30) CONSECUTIVE DAYS IN EAGLE COUNTY (EXCLUDING THE MUNICIPALITIES OF AVON, BASALT, EAGLE, MINTURN, RED CLIFF, AND VAIL THAT CURRENTLY HAVE THEIR OWN ADOPTED LODGING TAX), WITH SUCH INCREASED TAX REVENUES USED AS FOLLOWS: TEN PERCENT (10%) FOR ADVERTISING AND MARKETING LOCAL TOURISM; AND NINETY PERCENT (90%) FOR CHILDCARE FOR OUR LOCAL WORKFORCE; AND PUBLIC SAFETY ENHANCEMENTS FOR LOCAL LAW ENFORCEMENT, FIRE PROTECTION SERVICES AND EMERGENCY MEDICAL SERVICES WITH ALL SUCH OPERATING AND CAPITAL EXPENDITURES SPENT IN COMPLIANCE WITH LOCAL GOVERNMENT BUDGET LAWS AND PROGRAM CRITERIA DEVELOPED AND APPROVED BY THE BOARD OF COUNTY COMMISSIONERS IN A NOTICED PUBLIC MEETING, AND SHALL THE FIRST-YEAR REVENUE, AND WHATEVER ADDITIONAL AMOUNTS ARE RAISED ANNUALLY THEREAFTER,  BE COLLECTED AND SPENT AS A VOTER APPROVED REVENUE CHANGE NOTWITHSTANDING ANY LIMITATION OF ARTICLE X, SECTION 20 OF THE COLORADO CONSTITUTION OR ANY OTHER PROVISION OF LAW?</t>
  </si>
  <si>
    <t>El Paso</t>
  </si>
  <si>
    <t>Elbert</t>
  </si>
  <si>
    <t>Ballot Question 1A</t>
  </si>
  <si>
    <t>Allow Elbert County voters to elect a Sheriff for up to three consecutive 4-year terms</t>
  </si>
  <si>
    <t>Term Limits, Law Enforcement</t>
  </si>
  <si>
    <t>Aligns local term limits for the office of Sheriff with state law, permitting up to three consecutive terms. This gives voters more flexibility in re-electing a Sheriff they support.</t>
  </si>
  <si>
    <t>Shall Elbert County voters have the right to elect the candidate of their choice for the office of Sheriff up to but no more than three consecutive 4-year terms as permitted by state law and in Article XVIII, Section 11, of the Colorado Constitution?</t>
  </si>
  <si>
    <t>Ballot Question 1B</t>
  </si>
  <si>
    <t>Allow Elbert County voters to elect a Coroner for up to three consecutive 4-year terms</t>
  </si>
  <si>
    <t>Term Limits, Public Health</t>
  </si>
  <si>
    <t>Updates local term limits for the office of Coroner to match state law, allowing voters to re-elect a Coroner for up to three consecutive terms. This provides more flexibility in retaining experienced officials.</t>
  </si>
  <si>
    <t>Shall Elbert County voters have the right to elect the candidate of their choice for the office of Coroner up to but no more than three consecutive 4-year terms as permitted by state law and in Article XVIII, Section 11, of the Colorado Constitution</t>
  </si>
  <si>
    <t>Fremont</t>
  </si>
  <si>
    <t>Garfield</t>
  </si>
  <si>
    <t>Gilpin</t>
  </si>
  <si>
    <t>Additional Lodging Tax to Support, 
Sustain, and Enhance Gilpin County for 
Our Residents, Workforce, and Visitors 
Ballot Issue 1A</t>
  </si>
  <si>
    <t>Lodging Tax Increase for Tourism, Infrastructure, Housing, and Childcare</t>
  </si>
  <si>
    <t>Lodging Tax, Workforce Services, Public Infrastructure, Tourism Marketing</t>
  </si>
  <si>
    <t>Increases lodging tax from 2% to 6% (excluding Central and Black Hawk). Revenue supports tourism marketing (≥10%) and workforce housing, childcare, and infrastructure (≤90%).</t>
  </si>
  <si>
    <t xml:space="preserve"> SHALL GILPIN COUNTY TAXES BE INCREASED BY  APPROXIMATELY+ $348,500.00 ANNUALLY  COMMENCING JANUARY 1, 2026, AND BY  WHATEVER ADDITIONAL AMOUNTS ARE RAISED  ANNUALLY IN EACH SUBSEQUENT YEAR, TO ALLOW  FOR A FOUR PERCENT (4%) ADDITIONAL LODGING  TAX TO BE ADDED TO THE EXISTING TWO PERCENT  (2%) LODGING TAX, FOR A TOTAL OF SIX PERCENT  (6%) LODGING TAX ON THE RENTAL FEE, PRICE, OR  OTHER CONSIDERATION PAID OR CHARGED FOR  THE LEASING, RENTAL, SALE, OR FURNISHING OF A  ROOM OR ACCOMMODATION FOR A SHORT-TERM  PERIOD [A PERIOD OF LESS THAN THIRTY (30)  CONSECUTIVE DAYS] IN GILPIN COUNTY,  EXCLUDING THE MUNICIPALITIES OF THE CITY OF  CENTRAL AND CITY OF BLACK HAWK THAT  CURRENTLY HAVE THEIR OWN ADOPTED LODGING  TAX, WITH AT LEAST TEN PERCENT (10%) OF GILPIN  COUNTY'S ADDITIONAL FOUR PERCENT (4%)  LODGING TAX REVENUE TO BE USED FOR  ADVERTISING AND MARKETING LOCAL TOURISM  AND THE REMAINING NINETY PERCENT (90%) OF  GILPIN COUNTY'S ADDITIONAL FOUR PERCENT (4%)  LODGING TAX REVENUE TO BE USED FOR  PURPOSES AUTHORIZED BY LAW, INCLUDING  WITHOUT LIMITATION, PUBLIC INFRASTRUCTURE  MAINTENANCE OR IMPROVEMENTS AND HOUSING  AND CHILDCARE FOR THE TOURISM-RELATED  WORKFORCE, INCLUDING SEASONAL WORKERS  AND OTHER WORKERS IN THE COMMUNITY, AND  SHALL THE FIRST YEAR REVENUES, AND  WHATEVER ADDITIONAL AMOUNTS ARE RAISED  ANNUALLY THEREAFTER, BE COLLECTED AND  SPENT AS A VOTER APPROVED REVENUE CHANGE  NOTWITHSTANDING ANY LIMITATION OR CONDITION  UNDER ARTICLE X, SECTION 20 OF THE COLORADO  CONSTITUTION OR ANY OTHER LAW?</t>
  </si>
  <si>
    <t>Grand</t>
  </si>
  <si>
    <t>Gunnison</t>
  </si>
  <si>
    <t>Hinsdale</t>
  </si>
  <si>
    <t>BALLOT ISSUE 1A -  LODGING TAX INCREASE TO SUPPORT  HINSDALE COUNTY EMS, CHILDCARE  FOR THE LOCAL TOURISM-RELATED  WORKFORCE, AND HINSDALE COUNTY  SEARCH AND RESCUE</t>
  </si>
  <si>
    <t>Increase Hinsdale County lodging tax from 2% to 6%</t>
  </si>
  <si>
    <t>Lodging Tax, Public Services</t>
  </si>
  <si>
    <t>Raises the lodging tax by 4%, generating approximately $265,000 annually starting in 2026. Revenue will be allocated to emergency medical services (2%), childcare for tourism-related workers (1%), and search and rescue (1%). Funds will be exempt from state revenue limits.</t>
  </si>
  <si>
    <t>SHALL HINSDALE COUNTY LODGING TAXES BE  INCREASED BY FOUR PERCENT (4%), OR  APPROXIMATELY $265,000, ANNUALLY,  COMMENCING JANUARY 1, 2026 AND BY WHATEVER  ADDITIONAL AMOUNTS ARE RAISED ANNUALLY IN  EACH SUBSEQUENT YEAR, TO ALLOW FOR A TOTAL  SIX PERCENT (6%) LODGING TAX ON THE RENTAL  FEE, PRICE, OR OTHER CONSIDERATION PAID OR  CHARGED FOR THE LEASING, RENTAL, SALE, OR  FURNISHING OF A ROOM OR ACCOMMODATION  FOR A SHORT-TERM PERIOD (A PERIOD OF LESS  THAN THIRTY (30) CONSECUTIVE DAYS) IN  HINSDALE COUNTY, WITH THE USE OF SUCH  INCREASED REVENUES ALLOCATED AS FOLLOWS:  TWO PERCENT (2%) TO HINSDALE COUNTY  EMERGENCY MEDICAL SERVICES; ONE PERCENT  (1%) TO CHILDCARE FOR THE HINSDALE COUNTY  TOURISM-RELATED WORKFORCE; AND ONE  PERCENT (1%) TO HINSDALE COUNTY SEARCH AND  RESCUE, AND BE COLLECTED AND SPENT AS A  VOTER APPROVED REVENUE CHANGE  NOTWITHSTANDING ANY LIMITATION OR CONDITION  UNDER ARTICLE X, SECTION 20 OF THE COLORADO  CONSTITUTION OR ANY OTHER APPLICABLE  PROVISION OF LAW</t>
  </si>
  <si>
    <t xml:space="preserve"> Advisory Ballot Question 
1B- OFF-HIGHWAY Vehicles on State 
Highway 149</t>
  </si>
  <si>
    <t>Authorize OHV use on a section of State Highway 149</t>
  </si>
  <si>
    <t>Transportation</t>
  </si>
  <si>
    <t>Off-Highway Vehicles (OHVs), Permitting</t>
  </si>
  <si>
    <t>Proposes applying for a 10-year permit from CDOT to allow off-highway vehicles to operate seasonally (June 1–September 30) on a 3.26-mile stretch of Highway 149 between Ocean Wave Drive and County Road 30.</t>
  </si>
  <si>
    <t>Should Hinsdale County apply to the Colorado  Department of Transportation for a ten-year permit to  authorize off-highway vehicles to operate on the 3.26  miles section of State Highway 149 between Ocean Wave  Drive and County Road 30 from June 1 through  September 30?</t>
  </si>
  <si>
    <t>Huerfano</t>
  </si>
  <si>
    <t>Jackson</t>
  </si>
  <si>
    <t>Jefferson</t>
  </si>
  <si>
    <t>Kiowa</t>
  </si>
  <si>
    <t>Increase Kiowa County sales and use tax by 1.5% for 15 years</t>
  </si>
  <si>
    <t>Sales &amp; Use Tax, Infrastructure</t>
  </si>
  <si>
    <t>Proposes a 1.5% countywide sales and use tax starting in 2026, estimated to raise $460,000 annually. Revenue will support general county operations and road and bridge construction and maintenance. Funds will be exempt from TABOR limits.</t>
  </si>
  <si>
    <t>SHALL KIOWA COUNTY TAXES BE  INCREASED FOR GENERAL COUNTY  PURPOSES AND COUNTY ROADS AND  BRIDGE CONSTRUCTION AND  MAINTENANCE PURPOSES BY THE  PROPOSED 1.5% COUNTYWIDE SALES  AND USE TAX  WHICH IS TO BE LEVIED  AND IMPOSED, COMMENCING JANUARY 1,  2026 AND CONTINUING FOR 15 YEARS;  WHICH IS ESTIMATED TO GENERATE THE  FIRST FULL FISCAL YEAR INCREASE OF  $460,000 AND BY SUCH AMOUNTS AS ARE  RECEIVED IN ANY YEAR THEREAFTER,  MORE OR LESS, TO BE ALLOCATED AND  EXPENDED AS DETERMINED DURING THE  COUNTY BUDGET REVIEW PROCESS ON  AN ANNUAL BASIS;  AND BE IMPOSED AS  FOLLOWS: A SALES TAX AT A RATE OF  1.5% ON THE SALE OF TANGIBLE  PERSONAL PROPERTY AT RETAIL AND  THE FURNISHING OF SERVICES IN THE  COUNTY; A USE TAX AT A RATE OF 1.5%  ON THE STORAGE, USE OR  CONSUMPTION IN THE COUNTY OF ANY  CONSTRUCTION AND BUILDING  MATERIALS PURCHASED AT RETAIL AND  MOTOR VEHICLE AND OTHER VEHICLES  PURCHASED AT RETAIL ON WHICH  REGISTRATION IS REQUIRED; PROVIDED  THAT THIS QUESTION DOES NOT  AUTHORIZE THE COUNTY TO INCREASE  ANY OTHER FEE OR TAX, INCLUDING  PROPERTY TAXES; AND SHALL THIS TAX  INCREASE CONSTITUTE A VOTER  APPROVED REVENUE CHANGE AND  EXCEPTION TO THE LIMITS THAT  OTHERWISE WOULD APPLY TO THE  COUNTY UNDER ARTICLE X, SECTION 20  OF THE COLORADO CONSTITUTION,  COMMONLY KNOWN AS THE TAXPAYER'S  BILL OF RIGHTS OR "TABOR"; ALL IN  ACCORDANCE WITH THE RESOLUTION  ADOPTED BY THE BOARD OF COUNTY  COMMISSIONERS OF KIOWA COUNTY AND  SET FORTH IN RESOLUTION NO. 2025-11?</t>
  </si>
  <si>
    <t>Kit Carson</t>
  </si>
  <si>
    <t>La Plata</t>
  </si>
  <si>
    <t>Sales Tax Increase for Infrastructure, Public Safety, and Community Services</t>
  </si>
  <si>
    <t>Sales Tax, Infrastructure, Public Safety, Community Services</t>
  </si>
  <si>
    <t>Increases county sales tax by 1% starting in 2026 to fund roads, bridges, public buildings, law enforcement, disaster response, and services for veterans, seniors, and families</t>
  </si>
  <si>
    <t>SHALL LA PLATA COUNTY TAXES BE INCREASED $18,065,988 IN THE FIRST FULL YEAR (2026) AND BY WHATEVER ADDITIONAL AMOUNTS ARE RAISED ANNUALLY THEREAFTER BY INCREASING THE COUNTY'S SALES TAX, BEGINNING JANUARY 1, 2026, 1.0 PERCENT, WITH THE REVENUE FROM SUCH TAX TO BE USED TO SUSTAIN AND ENHANCE THE QUALITY OF LIFE FOR RESIDENTS OF THЕ COUNTY, AS FOLLOWS: CONSTRUCTING, MAINTAINING AND IMPROVING COUNTY ROADS, BRIDGES, PUBLIC BUILDINGS AND OTHER INFRASTRUCTURE TO ENSURE SAFETY. AND SERVICE RELIABILITY; SUPPORTING LAW ENFORCEMENT AND OTHER PUBLIC SAFETY FUNCTIONS: PREPARING FOR AND RESPONDING TO WILDFIRES, FLOODS, AND OTHER NATURAL DISASTERS; PROVIDING SERVICES AND SUPPORT PROGRAMS FOR VETERANS, SENIORS AND AT-RISK CHILDREN AND FAMILIES; AND PRESERVING AND ENHANCING COUNTY SERVICES, AS COMMUNITY NEEDS EVOLVE, AND ANY OTHER LEGALLY PERMITTED USES ALL IN ACCORDANCE WITH RESOLUTION
NO. 2025-16 ADOPTED BY THE BOARD OF
COUNTY COMMISSIONERS, AND SHALL
THE COUNTY BE AUTHORIZED TO
COLLECT, RETAIN AND SPEND THE
REVENUES FROM SUCH TAX AND ANY
EARNINGS THEREON WITHOUT
LIMITATION OR CONDITION AS A
VOTER-APPROVED REVENUE CHANGE
UNDER ARTICLE X, SECTION 20 OF THЕ
COLORADO CONSTITUTION AND ANY
OTHER LAW?</t>
  </si>
  <si>
    <t>Lake</t>
  </si>
  <si>
    <t>Larimer</t>
  </si>
  <si>
    <t>Transportation Sales and Use Tax for Safer Roads and Mobility</t>
  </si>
  <si>
    <t>Sales and Use Tax, Transportation Infrastructure</t>
  </si>
  <si>
    <t>Proposes a 0.15% countywide sales and use tax (excluding essentials) for 15 years to fund safer roads, bridges, intersections, and mobility improvements per the County Transportation Plan</t>
  </si>
  <si>
    <t>SHALL LARIMER COUNTY TAXES BE INCREASED $17,400,000  ANNUALLY (ESTIMATED FIRST FISCAL YEAR DOLLAR INCREASE  STARTING IN 2026), AND BY ANY ADDITIONAL AMOUNT AS MAY BE  RAISED EACH YEAR THEREAFTER, FOR A PERIOD OF 15 YEARS  THROUGH A 0.15% (15 CENTS ON 100 DOLLARS) COUNTYWIDE  TRANSPORTATION SALES AND USE TAX, NOT APPLYING TO SALES OF  FOOD FOR HOME CONSUMPTION, GASOLINE, DIAPERS,  PRESCRIPTION DRUGS AND CERTAIN OTHER ITEMS, FOR THE  PURPOSES OF: · SAFER ROADS, BRIDGES, AND INTERSECTIONS FOR MOTORISTS, PEDESTRIANS AND CYCLISTS; · BETTER MOBILITY AND RELIABILITY FOR ALL TRAVELERS; · CONSTRUCTION, MAINTENANCE AND IMPROVEMENTS TO THE TRANSPORTATION SYSTEM AS DESCRIBED IN THE ADOPTED COUNTY TRANSPORTATION PLAN AS MAY BE AMENDED FROM TIME TO TIME AFTER PUBLIC HEARING; AND SHALL THE COUNTY BE AUTHORIZED TO COLLECT, RETAIN AND  SPEND ALL PROCEEDS OF SUCH TAX WITHOUT LIMITATION BY  ARTICLE X, SECTION 20 OF THE COLORADO CONSTITUTION, ALL IN  ACCORDANCE WITH THE BOARD OF COUNTY COMMISSIONERS'  RESOLUTION REFERRING THIS BALLOT ISSUE APPROVED AUGUST 12,  2025?</t>
  </si>
  <si>
    <t>Sales and Use Tax for Preschool and  Childcare Programs</t>
  </si>
  <si>
    <t>Sales and Use Tax, Early Childhood, Workforce Services</t>
  </si>
  <si>
    <t>Establishes a 0.25% sales and use tax (20-year-sunset) to fund preschool and childcare affordability, educator wages, and facility improvements. Excludes essentials like food, gas, diapers, and prescriptions</t>
  </si>
  <si>
    <t>SHALL LARIMER COUNTY TAXES BE INCREASED BY $28.7 MILLION  ANNUALLY (FIRST FISCAL YEAR INCREASE STARTING IN 2026), AND BY  WHATEVER ADDITIONAL AMOUNTS MAY BE RAISED EACH YEAR  THEREAFTER, TO ADDRESS THE SHORTAGE AND HIGH COST OF  PRESCHOOL AND CHILDCARE PROGRAMS FOR FAMILIES IN LARIMER  COUNTY, INCLUDING FOR EXAMPLE TO SUPPORT: · INCREASING THE WAGES OF PRESCHOOL AND CHILDCARE TEACHERS AND STAFF TO ATTRACT AND RETAIN HIGH-QUALITY EDUCATORS; AND · LOWERING THE COST OF PRESCHOOL AND CHILDCARE FOR LARIMER COUNTY FAMILIES; AND · ADDRESSING QUALITY AND CAPACITY IN PRESCHOOL AND CHILDCARE THROUGH CLASSROOM IMPROVEMENTS, UPDATING LEARNING MATERIALS, AND CREATING SAFE CARE ENVIRONMENTS; BY ESTABLISHING A .25% SALES AND USE TAX (EQUAL TO 25 CENTS  ON A $100 PURCHASE) TO EXPIRE IN 20 YEARS AND WITH  EXEMPTIONS FOR SALES OF FOOD FOR HOME CONSUMPTION,  GASOLINE, DIAPERS &amp; PRESCRIPTION DRUGS AND OTHER SPECIFIED  ITEMS; WITH FUNDING SUBJECT TO AN ANNUAL AUDIT BY AN INDEPENDENT  THIRD-PARTY EXPERT, AND SHALL THE COUNTY BE AUTHORIZED TO  COLLECT, RETAIN AND SPEND ALL PROCEEDS OF SUCH TAX  WITHOUT LIMITATION BY ARTICLE X, SECTION 20 OF THE COLORADO  CONSTITUTION, ALL IN ACCORDANCE WITH THE BOARD OF COUNTY  COMMISSIONERS' RESOLUTION REFERRING THIS BALLOT ISSUE  APPROVED ON AUGUST 19, 2025?</t>
  </si>
  <si>
    <t>Las Animas</t>
  </si>
  <si>
    <t>Lincoln</t>
  </si>
  <si>
    <t>Ballot Issue 1A: Lodging Tax</t>
  </si>
  <si>
    <t>Lodging Tax Increase for Workforce Housing, Childcare, and Tourism Promotion</t>
  </si>
  <si>
    <t>Lodging Tax, Workforce Services, Tourism Marketing</t>
  </si>
  <si>
    <t>Increases lodging tax by 4% (from 2% to 6%) to fund housing and childcare for tourism-related workforce (90%) and marketing/promotion of local businesses and events (10%)</t>
  </si>
  <si>
    <t>SHALL THE CURRENT TWO PERCENT (2%) LINCOLN COUNTY LODGING TAX BE  INCREASED $314,246.00 ANNUALLY IN THE FIRST FULL FISCAL YEAR AND BY  WHATEVER ADDITIONAL AMOUNTS ARE RAISED ANNUALLY IN EACH  SUBSEQUENT YEAR BY THE LEVYING OF AN ADDITIONAL FOUR PERCENT (4%)  MARKETING AND PROMOTION TAX ON THE PURCHASE PRICE PAID OR  CHARGED TO PERSONS FOR ROOMS OR ACCOMMODATIONS WITHIN THE  COUNTY, COMMENCING IN 2026 AND CONTINUING THEREAFTER, WITH UP TO  NINETY PERCENT OF SUCH REVENUE TO BE USED FOR THE DEVELOPMENT,  CONSTRUCTION, OPERATION, AND PROVISION OF HOUSING AND CHILDCARE  FACILITIES OR SERVICES FOR THE TOURISM-RELATED WORKFORCE,  INCLUDING SEASONAL WORKERS, AND FOR OTHER WORKERS IN THE  COMMUNITY WITH SUCH SPECIFIC PROJECTS TO BE PRIORITIZED AND  RECOMMENDED BASED ON ANY INTERGOVERNMENTAL AGREEMENT THE  COUNTY EXECUTES FOR THAT PURPOSE, AND AT LEAST TEN PERCENT (10%)  OF SUCH REVENUE TO BE USED FOR MARKETING AND PROMOTION OF  BUSINESSES AND EVENTS WITHIN THE COUNTY; AND SHALL THE COUNTY BE  AUTHORIZED TO COLLECT, KEEP AND SPEND ALL REVENUES RECEIVED IN  2026 AND EACH YEAR THEREAFTER WITHOUT REGARD TO ANY SPENDING,  REVENUE, OR OTHER LIMITATION IN ARTICLE X, SECTION 20 OF THE  COLORADO CONSTITUTION OR ANY OTHER STATUTORY LAWS OF THE STATE  OF COLORADO?</t>
  </si>
  <si>
    <t>Logan</t>
  </si>
  <si>
    <t>Reffered Ballot Issue 1F</t>
  </si>
  <si>
    <t>Extension of 0.5% Capital Improvements Sales and Use Tax</t>
  </si>
  <si>
    <t>Sales &amp; Use Tax, Capital Improvements, Public Facilities</t>
  </si>
  <si>
    <t>Extends existing 0.5% sales and use tax until 2030 to fund construction, maintenance, and operation of county-owned facilities including justice center, courthouse, fairgrounds, lanfill, and more</t>
  </si>
  <si>
    <t>WITH NO INCREASE IN ANY COUNTY TAX RATE, SHALL LOGAN COUNTY'S EXISTING ONE-HALF OF ONE PERCENT (0.5%) CAPITAL IMPROVEMENTS SALES AND USE TAX BE EXTENDED UNTIL DECEMBER 31, 2030 FOR THE CONTINUED PURPOSE OF PROVIDING REVENUE TO CONSTRUCT, REPAIR, EQUIP, OPERATE, MAINTAIN, IMPROVE, OR REMODEL THE LOGAN COUNTY JUSTICE CENTER, COURTHOUSE AND ANNEX, FAIRGROUNDS STADIUM AND EVENT STRUCTURES. CENTRAL SERVICES BUILDING, LANDFILL STRUCTURES, HERITAGE CENTER, ROAD AND BRIDGE SHOP FACILITIES, OR OTHER COUNTY-OWNED FACILITIES, AND SHALL THE REVENUES FROM SAID TAX AND ANY INTEREST EARNINGS THEREON CONTINUE TO CONSTITUTE A VOTER APPROVED REVENUE CHANGE FOR PURPOSES OF ARTICLE X, SECTION 20 OF THE COLORADO CONSTITUTION?</t>
  </si>
  <si>
    <t>Mesa</t>
  </si>
  <si>
    <t>Mineral</t>
  </si>
  <si>
    <t>Moffat</t>
  </si>
  <si>
    <t> Local Marketing District  Ballot Issue 6A</t>
  </si>
  <si>
    <t>Renew 4% lodging tax for Moffat County Local Marketing District</t>
  </si>
  <si>
    <t>Lodging Tax, Tourism Marketing</t>
  </si>
  <si>
    <t>Continues the existing 4% lodging tax used for marketing and promotion within the district. Revenue will be collected and spent without limits under TABOR, allowing the district to operate indefinitely.</t>
  </si>
  <si>
    <t>MOFFAT COUNTY LOCAL MARKETING DISTRICT  RENEWAL SHALL THE MOFFAT COUNTY LOCAL MARKETING  DISTRICT CONTINUE TO BE ORGANIZED AND SHALL  TAXES REMAIN WHATEVER AMOUNTS ARE  COLLECTED ANNUALLY IN EACH SUBSEQUENT  YEAR BY THE LEVYING OF A FOUR PERCENT (4%)  MARKETING AND PROMOTION TAX ON THE  PURCHASE PRICE PAID OR CHARGED TO PERSONS  FOR ROOMS AND ACCOMODATIONS WITHIN THE  DISTRICT AS INCLUDED IN THE DEFINITION OF  "SALE" IN C.R.S SECTION 39-26-102(11) SHALL THE  DISTRICT CONTINUE TO BE AUTHORIZED TO  COLLECT, RETAIN AND SPEND ALL REVENUE  RECEIVED IN PERPETUITY AND WITHOUT REGARD  TO ANY SPENDING, REVENUE RAISING OR OTHER  LIMITATION CONTAINED IN ARTICLE X SECTION 20  OF THE COLORADO CONSTITUTION OR ANY LAWS  OF THE STATE OF COLORADO</t>
  </si>
  <si>
    <t>Montezuma</t>
  </si>
  <si>
    <t>Montrose</t>
  </si>
  <si>
    <t>County Commissioner District 1
 Recall Scott Mijares</t>
  </si>
  <si>
    <t>Recall of Commissioner Scott Mijares</t>
  </si>
  <si>
    <t>Recall Election</t>
  </si>
  <si>
    <t>Voters will decide whether to remove Commissioner Scott Mijares from office. The recall petition cites misuse of taxpayer funds, lack of representation, and abuse of power. The incumbent disputes these claims. If recalled, voters may select Kirstin Copeland as a successor to serve the remainder of the term.</t>
  </si>
  <si>
    <t>Committee Statement Of Grounds:     Pursuant to Statute 112-103 Reasons For  Recall As Set Forth In The Petition For Recall  Of Scott Mijares, County Commissioner,  District 1, Montrose County, Colorado Commissioner Scott Mijares is not a fiscal  conservative. He wastes taxpayer dollars on  his personal agendas. He ignores the voices of  the constituents he was elected to represent,  and he uses the power of his office to  intimidate his opponents. His reckless actions  erode public trust, foster a hostile work  environment for county employees, and  compromise the principles of fair and  transparent governance.  For these reasons,  Commissioner Scott Mijares should be  recalled from office.   Vote Yes to recall Scott Mijares and restore  integrity and trust in county government.       Incumbent Statement:     Vote No on Recall.   Scott Mijares is a  Conservative Republican County  Commissioner who is being recalled by a small  vocal minority of voters.  Their claims for recall  are false. Now is the time for the conservative  voters who put him in office to have your  voices heard.  Vote no on the Recall and keep  conservative leadership on the Montrose  Board of County Commissioners.</t>
  </si>
  <si>
    <t>Morgan</t>
  </si>
  <si>
    <t>Otero</t>
  </si>
  <si>
    <t>Ouray</t>
  </si>
  <si>
    <t>Establishmen of 6% Lodging Tax for Workforce &amp; Public Services</t>
  </si>
  <si>
    <t>Lodging Tax, Public Safety, Workforce Services</t>
  </si>
  <si>
    <t>Establishes a new 6% lodging tax (exluding Ouray &amp; Ridgway municipalities) to fund law enforcement, EMS, fire protection, affordable housing, childcare, and tourism marketing</t>
  </si>
  <si>
    <t>SHALL OURAY COUNTY LODGING TAXES BE INCREASED BY $182,521 ANNUALLY COMMENCING January 1, 2026, BY ESTABLISHING A NEW SIX PERCENT (6%) LODGING TAX ON THE RENTAL FEE, PRICE, OR OTHER CONSIDERATION PAID OR CHARGED FOR THE LEASING, RENTAL, SALE OR FURNISHING OF A ROOM OR ACOMMODATION FOR A SHORT-TERM PERIOD (A PERIOD OF LESS THAN 30 CONSECUTIVE DAYS) IN OURAY COUNTY, EXLUDING, THE MUNICIPALITIES OF CITY OF OURAY AND TOWN OF RIDGWAY THAT CURRENTLY HAVE THEIR OWN ADOPTED LODGING TAX, WITH NINETY PERECNT (90%) OF REVENUES USED TO SUPPORT OUR LOCAL WORKFORCE, QUALITY OF LIFE, ENVIORNMENTAL HEALTH, AND PUBLIC SAFETY, BY FUNDING LOCAL LAW ENFORCEMENT, FIRE PROTECTION SERVICES, EMERGENCY MEDICAL SERVICES, AND AFFORDABLE HOUSING AND CHILDCARE FACILITIES FOR THE LOCAL WORKFORE, AND THE REMAINING TEN PERCENT (10%)  OF SAID REVENUES RESERVED FOR ADVERTISING AND MARKETING OF SUSTAINABLE LOCAL TOURISM UNDER STATE LAW, WITH ALL SUCH EXPENDITURES SPENT IN COMPLIANCE WITH LOCAL GOVERNMENT BUDGET LAWS, AND SHALL THE FIRST YEAR REVENUES, AND WHATEVER ADDITIONAL AMOUNTS ARE RAISED ANNUALY THEREAFTER, BE COLLECTED AND SPENT AS A VOTER APPROVED REVENUE CHANGE NOTWITHSTANDING ANY LIMITATION OR CONDITION UNDER ARTICLE X, DECTION 20 OF THE COLORADO CONSTITUTION OR ANY OTHER PROVISION OF LAW?</t>
  </si>
  <si>
    <t>Park</t>
  </si>
  <si>
    <t>Lodging Tax Increase and Revenue Allocation</t>
  </si>
  <si>
    <t>Lodging Tax, Tourism, Public Safety, Infrastructure</t>
  </si>
  <si>
    <t>Proposes increasing lodging tax from 2% to 6%, reallocating revenue to infrastructure (58%), law enforcement (25%), emergency services (7%), and tourism marketing (10%)</t>
  </si>
  <si>
    <t>SHALL PARK COUNTY LODGING TAXES BE INCREASED BY FOUR PERCENT (4% OR FOUR CENTS PER DOLLAR) OR APPROXIMATELY $5,400,000 ANNUALLY COMMENCING ON JANUARY 1, 2026 AND BY SUCH AMOUNTS AS ARE RAISED ANNUALLY THEREAFTER, TO ALLOW A TOTAL SIX PERCENT (6% OR SIX CENTS PER DOLLAR) LODGING TAX, SUCH TAX TO BE ONTHERENTAL FEE, PRICE, OR OTHE RCONSIDERATION PAID OR CHARGED FOR THE LEASING, RENTAL, SALE, OR FURNISHING OF A ROOM OR ACCOMMODATION FOR A SHORT-TERM PERIOD (A PERIOD OF LESS THAN 30 CONSECUTIVE DAYS), AND SHALL ALLOCATIONS OF REVENUES FROM SUCH TAX BE MODIFIED TO FUND PUBLIC INFRASTRUCTURE MAINTENANCE OR IMPROVEMENTS (58%), LAW ENFORCEMENT AND PUBLIC SAFETY (25%), THE EMERGENCY COUNCIL (7%), AND ADVERTISING AND MARKETING LOCAL TOURISM (10%), AND WHICH TAX SHALL BE FOR FACILITATING AND ENHANCING THE VISITOR EXPERIENCE AND INADDITION TO ALL OTHER SALES TAXES CURRENTLY IMPOSED IN PARK COUNTY, EXCLUDING THE MUNICIPALITIES OF FAIRPLAY AND ALMA WHICH HAVE THEIR OWN LODGING TAXES, AND WHICH 6% LODGING TAX TO END ON DECEMBER 31, 2034, AND WITH THE REVENUE RESULTING FROM SUCH TAX AND ANY EARNINGS THEREON TO BE COLLECTED, RETAINED, AND SPENT AS A VOTER APPROVED REVENUE CHANGE NOTWITHSTANDING ANY LIMITATION OR CONDITION UNDER ARTICLE X, SECTION 20 OF THE COLORADO CONSTITUTION OR ANY OTHER LAW?</t>
  </si>
  <si>
    <t>Phillips</t>
  </si>
  <si>
    <t>Pitkin</t>
  </si>
  <si>
    <t>Ballot Issue 1A: Airport Enterprise Fund Bonds</t>
  </si>
  <si>
    <t>Authorization of Revenue Bonds for Aspen/Pitkin County Airport Terminal</t>
  </si>
  <si>
    <t>Airport Infrastructure; Debt Financing</t>
  </si>
  <si>
    <t>Authorizes issuance of up to $340M in revenue bonds (no new taxes) for airport terminal expansion and infrastructure improvements</t>
  </si>
  <si>
    <t>Without imposing any new tax or increasing any tax rate, shall Pitkin County debt be increased by an amount not to exceed $340,000,000, with a maximum repayment cost not to exceed $940,000,000 for the purpose of financing the planning, design, renovation, improvement, construction, equipping, and expansion of the Aspen/Pitkin county airport terminal and associated infrastructure, by the issuance of revenue bonds payable from and secured by a pledge of the revenues of the county's airport enterprise fund, which bonds shall bear interest, be subject to redemption, with or without premium, be issued, dated, and sold at such time or times, at such prices (at above or below par) and in such manner, in one or more series, and contain such terms, not inconsistent herewith, as the board of county commissioners may determine?</t>
  </si>
  <si>
    <t>Prowers</t>
  </si>
  <si>
    <t>Pueblo</t>
  </si>
  <si>
    <t>Rio Blanco</t>
  </si>
  <si>
    <t>Rio Grande</t>
  </si>
  <si>
    <t>Rio Grande County Expansion of Use of  County Lodging Tax Ballot Issue 1A</t>
  </si>
  <si>
    <t>Expand allowable uses of existing lodging tax in Rio Grande County</t>
  </si>
  <si>
    <t>Lodging Tax, Tourism Services</t>
  </si>
  <si>
    <t>Without raising taxes, this measure allows Rio Grande County to use its existing lodging tax revenue not only for advertising and marketing tourism, but also for improving visitor experiences such as amenities, infrastructure, and services.</t>
  </si>
  <si>
    <t>WITHOUT RAISING TAXES, SHALL RIO GRANDE  COUNTY BE AUTHORIZED TO EXPAND THE  ALLOWABLE USE OF ITS EXISTING LODGING TAX  FOR FACILITATING AND ENHANCING VISITOR  EXPERIENCES IN RIO GRANDE COUNTY, IN  ADDITION TO THE ORIGINAL APPROVED USE FOR  ADVERTISING AND MARKETING LOCAL TOURISM?</t>
  </si>
  <si>
    <t>Routt</t>
  </si>
  <si>
    <t>Creation of the Yampa Valley Regional Transportation Authority</t>
  </si>
  <si>
    <t>Regional Transportation</t>
  </si>
  <si>
    <t>Establishes a new transportation authority through an agreement between Steamboat Springs, Routt County, Craig, Hayden, Oak Creek, and Yampa. The goal is to improve coordination and expand regional transit services across these communities.</t>
  </si>
  <si>
    <t>Shall the Yampa Valley Regional Transportation Authority be established in accordance with  the provisions of the Yampa Valley Regional Transportation Authority Intergovernmental  Agreement (the "IGA") between the City of Steamboat Springs, unincorporated Routt  County, the City of Craig, the Town of Hayden, the Town of Oak Creek, and the Town of  Yampa for the purposes of providing enhanced regional transportation services in  accordance with the IGA?</t>
  </si>
  <si>
    <t>SHALL ROUTT COUNTY TAXES BE INCREASED BY $820,786 ANNUALLY  COMMENCING JANUARY 1, 2026, FROM A SIX PERCENT (6%) LODGING EXCISE TAX  ON THE RENTAL FEE, PRICE, OR OTHER CONSIDERATION PAID OR CHARGED FOR  THE LEASING, RENTAL, SALE, OR FURNISHING OF A ROOM OR ACCOMMODATION  FOR A SHORT-TERM PERIOD (A PERIOD OF LESS THAN 30 CONSECUTIVE DAYS) IN  ROUTT COUNTY, EXCLUDING THE MUNICIPALITIES OF STEAMBOAT SPRINGS AND  HAYDEN THAT CURRENTLY HAVE THEIR OWN ADOPTED LODGING TAX, WITH  NINETY PERCENT (90%) OF SAID REVENUE USED FOR PUBLIC INFRASTRUCTURE  MAINTENANCE OR IMPROVEMENTS AND ENHANCING PUBLIC SAFETY MEASURES  AND THE REMAINING TEN PERCENT (10%) OF SAID REVENUE USED FOR  ADVERTISING AND MARKETING LOCAL TOURISM AS REQUIRED BY STATE LAW,  WITH ALL SUCH EXPENDITURES SUBJECT TO AN ANNUAL INDEPENDENT AUDIT  AND SPENT IN COMPLIANCE WITH LOCAL GOVERNMENT BUDGET LAWS AND  PROGRAM CRITERIA DEVELOPED AND APPROVED BY THE BOARD OF COUNTY  COMMISSIONERS IN A NOTICED AND PUBLIC MEETING, AND SHALL THE FIRST  YEAR REVENUES, AND WHATEVER ADDITIONAL AMOUNTS ARE RAISED ANNUALLY  THEREAFTER, BE COLLECTED AND SPENT AS A VOTER APPROVED REVENUE  CHANGE NOTWITHSTANDING ANY LIMITATION OR CONDITION UNDER ARTICLE X,  SECTION 20 OF THE COLORADO CONSTITUTION OR ANY OTHER PROVISION OF  LAW?</t>
  </si>
  <si>
    <t>Saguache</t>
  </si>
  <si>
    <t>San Juan</t>
  </si>
  <si>
    <t>Property Tax Limit Waiver for County Services</t>
  </si>
  <si>
    <t>Property Tax Limit, County Services</t>
  </si>
  <si>
    <t xml:space="preserve">Waives the 5.25% property tax limt without increasing rates or changing tax polixy </t>
  </si>
  <si>
    <t>Shall San Juan County waive the 5.25% property tax limit for 2025 and all future property tax years as roided for in section 29-1-1704. Colorado Revised Statutes, with such waiver not to be construed as increasing tax rates, changing tax policy, increasing mill levy or adding new taxes of any kind, or changing the purpose of the mill levy of providing for road maintenance, dust control, snow removal, law enforcement, fire protection, medical services, workforce housing, child care, historic public building preservation and restoration, and all other lawful county purposes and services, and shall San Juan County be authorized to continue to collect, retain, and expend the full amount of all revenues from taxes, including property taxes, fees, grants, and any other sources, in 2025 and in all succeeding years, without regard to any limitations on revenues or expenditures imposed by state law now in existence or as added or amended in the future, including provisions of Article X, Section 20 of the Colorado Constitution?</t>
  </si>
  <si>
    <t>San Miguel</t>
  </si>
  <si>
    <t xml:space="preserve"> Ballot Question 1A: Early Childhood Fund and Mental Health Services Fund</t>
  </si>
  <si>
    <t>Property Tax Limit Waiver for Early Childhood and Mental Health Funds</t>
  </si>
  <si>
    <t>Property Tax Limit; Early Childhood; Mental Health</t>
  </si>
  <si>
    <t>Authorizes the county to retain and spend all revenue from existing mill levies by waiving the 5.25% property tax limit, without increasing taxes</t>
  </si>
  <si>
    <t xml:space="preserve">Authorizing the County, without increasing taxes, to collect, retain, and spend all revenue from the existing 0.75 mill levy rate for the Early Childhood Education Fund and the existing 0.75 mill levy rate for the Mental Health Services fund which were authorized in previous elections.
Shall San Miguel County waive the 5.25% property tax limit imposed by CRS section 29-1-1704, or any other law, for the County's Early Childhood Education Fund and for the County's Mental Health Services Fund, without any increase in the current property tax mill levy rate of 0.75  mills for each fund, and be authorized to collect, retain, and spend the full amount of all  revenues generated for those purposes beginning in 2026 and in all fiscal years thereafter, as authorized in previous elections, until and unless repealed by a majority of the registered electors of San Miguel County? </t>
  </si>
  <si>
    <t>Ballot Question 1B: Road and Bridge Fund</t>
  </si>
  <si>
    <t>Mill Levy Reallocation and Property Tax Limit Waiver for Road and Bridge Fund</t>
  </si>
  <si>
    <t>Property Tax Limit,  Road and Bridge Services</t>
  </si>
  <si>
    <t>Authorizes reallocating 1.4 mills from the general fund to the Road and Bridge Fund, waives the 5.25% property tax limit, and allows retention of full revenue from the total 1.9 mills</t>
  </si>
  <si>
    <t>Authorizing the County, to reallocate 1.4 mills from the general fund to the Road and Bridge Fund making a total levy of 1.9 mills, and to collect and retain all revenue from the total levy to provide for Road and Bridge services within San Miguel county
Shall San Miguel County waive the 5.25% Property Tax Limit imposed by CRS section 29-1-1704, or any other law, for the total mill levy rate of 1.9 mills made up by the County's current Road and Bridge Levy of 0.5 mills and by reallocating 1.4 mills from the current general fund total of 7.575 mills to the Road and Bridge Fund, and shall San Miguel County be authorized to collect, retain, and spend the full amount of all revenues generated for Road and Bridge services beginning in 2026 and in all fiscal years thereafter, until and unless repealed by a majority of the registered electors of San Miguel County?</t>
  </si>
  <si>
    <t>Sedgwick</t>
  </si>
  <si>
    <t>Summit</t>
  </si>
  <si>
    <t>Referred Measure 1A - 
Without raising taxes, authorizing the 
repair of our county roads with revenues 
from the existing short-term rental lodging 
tax in Summit County</t>
  </si>
  <si>
    <t>Expand use of existing lodging tax revenue for road repairs in unincorporated Summit County</t>
  </si>
  <si>
    <t>Lodging Tax, Infrastructure</t>
  </si>
  <si>
    <t>Without raising taxes, this measure allows Summit County to use revenue from its existing 2% short-term lodging tax to fund road repair and reconstruction in unincorporated areas. This expands the original use approved in 2022, which focused on tourism.</t>
  </si>
  <si>
    <t>Without raising taxes, shall Summit County be authorized  to repair and reconstruct our county roads in the  unincorporated areas of Summit County as an additional  authorized use of revenues from the existing two percent  short-term lodging tax in unincorporated Summit County  previously approved in 2022 by Summit County Referred  Measure 1A and Summit County Resolution 2022-57?</t>
  </si>
  <si>
    <t>Teller</t>
  </si>
  <si>
    <t>Washington</t>
  </si>
  <si>
    <t>Weld</t>
  </si>
  <si>
    <t>Yuma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</si>
</sst>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rgb="FFFFFFFF"/>
      <name val="Calibri"/>
      <family val="2"/>
    </font>
    <font>
      <sz val="11"/>
      <name val="Calibri"/>
      <family val="2"/>
      <scheme val="minor"/>
    </font>
  </fonts>
  <fills count="3">
    <fill>
      <patternFill patternType="none"/>
    </fill>
    <fill>
      <patternFill patternType="gray125"/>
    </fill>
    <fill>
      <patternFill patternType="solid">
        <fgColor rgb="FF4F81BD"/>
      </patternFill>
    </fill>
  </fills>
  <borders count="2">
    <border>
      <left/>
      <right/>
      <top/>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0" fillId="0" borderId="0" xfId="0" applyAlignment="1">
      <alignment wrapText="1"/>
    </xf>
    <xf numFmtId="0" fontId="0" fillId="0" borderId="0" xfId="0" applyAlignment="1">
      <alignment wrapText="1"/>
      <extLst>
        <ext xmlns:xfpb="http://schemas.microsoft.com/office/spreadsheetml/2022/featurepropertybag" uri="{C7286773-470A-42A8-94C5-96B5CB345126}">
          <xfpb:xfComplement i="0"/>
        </ext>
      </extLst>
    </xf>
    <xf numFmtId="9" fontId="0" fillId="0" borderId="0" xfId="1" applyFont="1" applyAlignment="1">
      <alignment wrapText="1"/>
    </xf>
    <xf numFmtId="3" fontId="0" fillId="0" borderId="0" xfId="0" applyNumberFormat="1" applyAlignment="1">
      <alignment wrapText="1"/>
    </xf>
    <xf numFmtId="0" fontId="3" fillId="0" borderId="0" xfId="0" applyFont="1" applyAlignment="1">
      <alignment wrapText="1"/>
    </xf>
  </cellXfs>
  <cellStyles count="2">
    <cellStyle name="Normal" xfId="0" builtinId="0"/>
    <cellStyle name="Percent" xfId="1" builtinId="5"/>
  </cellStyles>
  <dxfs count="21">
    <dxf>
      <alignment textRotation="0" wrapText="1" indent="0" justifyLastLine="0" shrinkToFit="0" readingOrder="0"/>
    </dxf>
    <dxf>
      <numFmt numFmtId="3" formatCode="#,##0"/>
      <alignment horizontal="general" vertical="bottom" textRotation="0" wrapText="1" indent="0" justifyLastLine="0" shrinkToFit="0" readingOrder="0"/>
    </dxf>
    <dxf>
      <alignment textRotation="0" wrapText="1" indent="0" justifyLastLine="0" shrinkToFit="0" readingOrder="0"/>
    </dxf>
    <dxf>
      <alignment textRotation="0" wrapText="1" indent="0" justifyLastLine="0" shrinkToFit="0" readingOrder="0"/>
    </dxf>
    <dxf>
      <numFmt numFmtId="0" formatCode="General"/>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alignment textRotation="0" wrapText="1" indent="0" justifyLastLine="0" shrinkToFit="0" readingOrder="0"/>
    </dxf>
    <dxf>
      <border outline="0">
        <bottom style="thin">
          <color auto="1"/>
        </bottom>
      </border>
    </dxf>
    <dxf>
      <border outline="0">
        <top style="thin">
          <color auto="1"/>
        </top>
      </border>
    </dxf>
    <dxf>
      <alignment textRotation="0" wrapText="1" indent="0" justifyLastLine="0" shrinkToFit="0" readingOrder="0"/>
    </dxf>
    <dxf>
      <font>
        <b/>
        <i val="0"/>
        <strike val="0"/>
        <condense val="0"/>
        <extend val="0"/>
        <outline val="0"/>
        <shadow val="0"/>
        <u val="none"/>
        <vertAlign val="baseline"/>
        <sz val="11"/>
        <color rgb="FFFFFFFF"/>
        <name val="Calibri"/>
        <scheme val="none"/>
      </font>
      <fill>
        <patternFill patternType="solid">
          <fgColor indexed="64"/>
          <bgColor rgb="FF4F81BD"/>
        </patternFill>
      </fill>
      <alignment horizontal="center" vertical="top" textRotation="0" wrapText="1" indent="0" justifyLastLine="0" shrinkToFit="0" readingOrder="0"/>
      <border diagonalUp="0" diagonalDown="0" outline="0">
        <left style="thin">
          <color auto="1"/>
        </left>
        <right style="thin">
          <color auto="1"/>
        </right>
        <top/>
        <bottom/>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ECEB3B-60AB-4C38-AA28-370E320B16E6}" name="Table2" displayName="Table2" ref="A1:M83" totalsRowShown="0" headerRowDxfId="16" dataDxfId="15" headerRowBorderDxfId="13" tableBorderDxfId="14">
  <autoFilter ref="A1:M83" xr:uid="{454CCA3C-E2E0-4C91-BD56-45DCD505529E}"/>
  <sortState xmlns:xlrd2="http://schemas.microsoft.com/office/spreadsheetml/2017/richdata2" ref="A2:M83">
    <sortCondition ref="A1:A83"/>
  </sortState>
  <tableColumns count="13">
    <tableColumn id="1" xr3:uid="{13134F6A-74ED-4C28-BC73-ABB212F7D888}" name="County" dataDxfId="12"/>
    <tableColumn id="13" xr3:uid="{6F59A4DC-5342-4BDC-BFFD-49AA99995545}" name="Sample Ballot Released?" dataDxfId="11"/>
    <tableColumn id="2" xr3:uid="{E5421CAC-8FB5-4965-A715-414F881839D4}" name="Ballot Measure Name" dataDxfId="10"/>
    <tableColumn id="3" xr3:uid="{D505C458-4DA9-4A3D-8B83-84DC9A3E3D14}" name="Question" dataDxfId="9"/>
    <tableColumn id="4" xr3:uid="{6259373D-0932-4749-8A47-48A870743F72}" name="Category" dataDxfId="8"/>
    <tableColumn id="5" xr3:uid="{6B660BF6-73EB-4AC6-9FB9-8F6A89447787}" name="Subcategory" dataDxfId="7"/>
    <tableColumn id="6" xr3:uid="{4DFA26A1-F2F3-4D18-B7AE-4023AA60CA5B}" name="Summary" dataDxfId="6"/>
    <tableColumn id="7" xr3:uid="{90A63EEC-A9F1-4477-8938-6F3723BCACD5}" name="Actual Language" dataDxfId="5"/>
    <tableColumn id="8" xr3:uid="{27AEE602-CB4F-4588-9118-DAF46C39CB7A}" name="Pass/Fail" dataDxfId="4">
      <calculatedColumnFormula>IF(AND(ISNUMBER(Table2[[#This Row],[Yes Votes]]), ISNUMBER(Table2[[#This Row],[No Votes]])), IF(Table2[[#This Row],[Yes Votes]] &gt; Table2[[#This Row],[No Votes]], "Pass", "Fail"), "")</calculatedColumnFormula>
    </tableColumn>
    <tableColumn id="9" xr3:uid="{2600E196-F2FF-4C05-AC28-D357E79C7F65}" name="Yes Votes" dataDxfId="3"/>
    <tableColumn id="10" xr3:uid="{A5326EA7-EB94-4934-BB29-12980AB0A87C}" name="No Votes" dataDxfId="2"/>
    <tableColumn id="12" xr3:uid="{1DD2ACAF-61F7-41F5-AA06-74BDE7E33469}" name="Percentage" dataDxfId="1">
      <calculatedColumnFormula>IF(AND(ISNUMBER(J2),ISNUMBER(K2)),J2/(J2+K2),"")</calculatedColumnFormula>
    </tableColumn>
    <tableColumn id="11" xr3:uid="{84EC1C65-D5D5-4D20-84EA-615B55C8B65B}" name="Additional Notes"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C5756-7272-4410-8E84-6422F140AB05}">
  <dimension ref="A1:P83"/>
  <sheetViews>
    <sheetView tabSelected="1" topLeftCell="D1" workbookViewId="0">
      <pane ySplit="1" topLeftCell="A65" activePane="bottomLeft" state="frozen"/>
      <selection activeCell="C12" sqref="C12"/>
      <selection pane="bottomLeft" activeCell="H73" sqref="H73"/>
    </sheetView>
  </sheetViews>
  <sheetFormatPr defaultRowHeight="15" x14ac:dyDescent="0.25"/>
  <cols>
    <col min="1" max="1" width="13.42578125" style="3" customWidth="1"/>
    <col min="2" max="2" width="13.42578125" style="4" customWidth="1"/>
    <col min="3" max="3" width="48.28515625" style="3" customWidth="1"/>
    <col min="4" max="4" width="14.42578125" style="3" customWidth="1"/>
    <col min="5" max="5" width="18.28515625" style="3" customWidth="1"/>
    <col min="6" max="6" width="14" style="3" customWidth="1"/>
    <col min="7" max="7" width="31.5703125" style="3" customWidth="1"/>
    <col min="8" max="8" width="82.28515625" style="3" customWidth="1"/>
    <col min="9" max="9" width="11" style="3" customWidth="1"/>
    <col min="10" max="10" width="11.85546875" style="3" customWidth="1"/>
    <col min="11" max="12" width="11.28515625" style="3" customWidth="1"/>
    <col min="13" max="13" width="18.140625" style="3" customWidth="1"/>
    <col min="14" max="14" width="17.42578125" customWidth="1"/>
  </cols>
  <sheetData>
    <row r="1" spans="1:13" x14ac:dyDescent="0.25">
      <c r="A1" s="1" t="s">
        <v>0</v>
      </c>
      <c r="B1" s="2" t="s">
        <v>1</v>
      </c>
      <c r="C1" s="1" t="s">
        <v>2</v>
      </c>
      <c r="D1" s="1" t="s">
        <v>3</v>
      </c>
      <c r="E1" s="1" t="s">
        <v>4</v>
      </c>
      <c r="F1" s="1" t="s">
        <v>5</v>
      </c>
      <c r="G1" s="1" t="s">
        <v>6</v>
      </c>
      <c r="H1" s="1" t="s">
        <v>7</v>
      </c>
      <c r="I1" s="1" t="s">
        <v>8</v>
      </c>
      <c r="J1" s="1" t="s">
        <v>9</v>
      </c>
      <c r="K1" s="1" t="s">
        <v>10</v>
      </c>
      <c r="L1" s="1" t="s">
        <v>11</v>
      </c>
      <c r="M1" s="1" t="s">
        <v>12</v>
      </c>
    </row>
    <row r="2" spans="1:13" x14ac:dyDescent="0.25">
      <c r="A2" s="3" t="s">
        <v>13</v>
      </c>
      <c r="B2" s="4" t="b">
        <v>1</v>
      </c>
      <c r="I2" s="3" t="str">
        <f>IF(AND(ISNUMBER(Table2[[#This Row],[Yes Votes]]), ISNUMBER(Table2[[#This Row],[No Votes]])), IF(Table2[[#This Row],[Yes Votes]] &gt; Table2[[#This Row],[No Votes]], "Pass", "Fail"), "")</f>
        <v/>
      </c>
      <c r="L2" s="5" t="str">
        <f t="shared" ref="L2:L7" si="0">IF(AND(ISNUMBER(J2),ISNUMBER(K2)),J2/(J2+K2),"")</f>
        <v/>
      </c>
    </row>
    <row r="3" spans="1:13" x14ac:dyDescent="0.25">
      <c r="A3" s="3" t="s">
        <v>14</v>
      </c>
      <c r="B3" s="4" t="b">
        <v>1</v>
      </c>
      <c r="I3" s="3" t="str">
        <f>IF(AND(ISNUMBER(Table2[[#This Row],[Yes Votes]]), ISNUMBER(Table2[[#This Row],[No Votes]])), IF(Table2[[#This Row],[Yes Votes]] &gt; Table2[[#This Row],[No Votes]], "Pass", "Fail"), "")</f>
        <v/>
      </c>
      <c r="L3" s="5" t="str">
        <f t="shared" si="0"/>
        <v/>
      </c>
    </row>
    <row r="4" spans="1:13" x14ac:dyDescent="0.25">
      <c r="A4" s="3" t="s">
        <v>15</v>
      </c>
      <c r="B4" s="4" t="b">
        <v>1</v>
      </c>
      <c r="I4" s="3" t="str">
        <f>IF(AND(ISNUMBER(Table2[[#This Row],[Yes Votes]]), ISNUMBER(Table2[[#This Row],[No Votes]])), IF(Table2[[#This Row],[Yes Votes]] &gt; Table2[[#This Row],[No Votes]], "Pass", "Fail"), "")</f>
        <v/>
      </c>
      <c r="L4" s="5" t="str">
        <f t="shared" si="0"/>
        <v/>
      </c>
    </row>
    <row r="5" spans="1:13" x14ac:dyDescent="0.25">
      <c r="A5" s="3" t="s">
        <v>16</v>
      </c>
      <c r="B5" s="4" t="b">
        <v>1</v>
      </c>
      <c r="I5" s="3" t="str">
        <f>IF(AND(ISNUMBER(Table2[[#This Row],[Yes Votes]]), ISNUMBER(Table2[[#This Row],[No Votes]])), IF(Table2[[#This Row],[Yes Votes]] &gt; Table2[[#This Row],[No Votes]], "Pass", "Fail"), "")</f>
        <v/>
      </c>
      <c r="L5" s="5" t="str">
        <f t="shared" si="0"/>
        <v/>
      </c>
    </row>
    <row r="6" spans="1:13" x14ac:dyDescent="0.25">
      <c r="A6" s="3" t="s">
        <v>17</v>
      </c>
      <c r="B6" s="4" t="b">
        <v>1</v>
      </c>
      <c r="I6" s="3" t="str">
        <f>IF(AND(ISNUMBER(Table2[[#This Row],[Yes Votes]]), ISNUMBER(Table2[[#This Row],[No Votes]])), IF(Table2[[#This Row],[Yes Votes]] &gt; Table2[[#This Row],[No Votes]], "Pass", "Fail"), "")</f>
        <v/>
      </c>
      <c r="L6" s="5" t="str">
        <f t="shared" si="0"/>
        <v/>
      </c>
    </row>
    <row r="7" spans="1:13" x14ac:dyDescent="0.25">
      <c r="A7" s="3" t="s">
        <v>18</v>
      </c>
      <c r="B7" s="4" t="b">
        <v>1</v>
      </c>
      <c r="I7" s="3" t="str">
        <f>IF(AND(ISNUMBER(Table2[[#This Row],[Yes Votes]]), ISNUMBER(Table2[[#This Row],[No Votes]])), IF(Table2[[#This Row],[Yes Votes]] &gt; Table2[[#This Row],[No Votes]], "Pass", "Fail"), "")</f>
        <v/>
      </c>
      <c r="L7" s="5" t="str">
        <f t="shared" si="0"/>
        <v/>
      </c>
    </row>
    <row r="8" spans="1:13" ht="120" x14ac:dyDescent="0.25">
      <c r="A8" s="3" t="s">
        <v>19</v>
      </c>
      <c r="B8" s="4" t="b">
        <v>1</v>
      </c>
      <c r="C8" s="3" t="s">
        <v>20</v>
      </c>
      <c r="D8" s="3" t="s">
        <v>21</v>
      </c>
      <c r="E8" s="3" t="s">
        <v>22</v>
      </c>
      <c r="F8" s="3" t="s">
        <v>23</v>
      </c>
      <c r="G8" s="3" t="s">
        <v>24</v>
      </c>
      <c r="H8" s="3" t="s">
        <v>25</v>
      </c>
      <c r="I8" s="3" t="str">
        <f>IF(AND(ISNUMBER(Table2[[#This Row],[Yes Votes]]), ISNUMBER(Table2[[#This Row],[No Votes]])), IF(Table2[[#This Row],[Yes Votes]] &gt; Table2[[#This Row],[No Votes]], "Pass", "Fail"), "")</f>
        <v>Pass</v>
      </c>
      <c r="J8" s="6">
        <v>64496</v>
      </c>
      <c r="K8" s="6">
        <v>23919</v>
      </c>
      <c r="L8" s="5">
        <f>IF(AND(ISNUMBER(J8),ISNUMBER(K8)),J8/(J8+K8),"")</f>
        <v>0.72946898150766271</v>
      </c>
    </row>
    <row r="9" spans="1:13" ht="210" x14ac:dyDescent="0.25">
      <c r="A9" s="3" t="s">
        <v>19</v>
      </c>
      <c r="B9" s="4" t="b">
        <v>1</v>
      </c>
      <c r="C9" s="3" t="s">
        <v>26</v>
      </c>
      <c r="D9" s="3" t="s">
        <v>27</v>
      </c>
      <c r="E9" s="3" t="s">
        <v>22</v>
      </c>
      <c r="F9" s="3" t="s">
        <v>28</v>
      </c>
      <c r="G9" s="3" t="s">
        <v>29</v>
      </c>
      <c r="H9" s="3" t="s">
        <v>30</v>
      </c>
      <c r="I9" s="3" t="str">
        <f>IF(AND(ISNUMBER(Table2[[#This Row],[Yes Votes]]), ISNUMBER(Table2[[#This Row],[No Votes]])), IF(Table2[[#This Row],[Yes Votes]] &gt; Table2[[#This Row],[No Votes]], "Pass", "Fail"), "")</f>
        <v>Pass</v>
      </c>
      <c r="J9" s="3">
        <v>55344</v>
      </c>
      <c r="K9" s="3">
        <v>32408</v>
      </c>
      <c r="L9" s="5">
        <f>IF(AND(ISNUMBER(J9),ISNUMBER(K9)),J9/(J9+K9),"")</f>
        <v>0.6306864800802261</v>
      </c>
    </row>
    <row r="10" spans="1:13" ht="195" x14ac:dyDescent="0.25">
      <c r="A10" s="3" t="s">
        <v>31</v>
      </c>
      <c r="B10" s="4" t="b">
        <v>1</v>
      </c>
      <c r="C10" s="3" t="s">
        <v>32</v>
      </c>
      <c r="D10" s="3" t="s">
        <v>33</v>
      </c>
      <c r="E10" s="3" t="s">
        <v>34</v>
      </c>
      <c r="F10" s="3" t="s">
        <v>35</v>
      </c>
      <c r="G10" s="3" t="s">
        <v>36</v>
      </c>
      <c r="H10" s="3" t="s">
        <v>37</v>
      </c>
      <c r="I10" s="3" t="str">
        <f>IF(AND(ISNUMBER(Table2[[#This Row],[Yes Votes]]), ISNUMBER(Table2[[#This Row],[No Votes]])), IF(Table2[[#This Row],[Yes Votes]] &gt; Table2[[#This Row],[No Votes]], "Pass", "Fail"), "")</f>
        <v>Pass</v>
      </c>
      <c r="J10" s="3">
        <v>23516</v>
      </c>
      <c r="K10" s="3">
        <v>2441</v>
      </c>
      <c r="L10" s="5">
        <f t="shared" ref="L10:L73" si="1">IF(AND(ISNUMBER(J10),ISNUMBER(K10)),J10/(J10+K10),"")</f>
        <v>0.90595985668605772</v>
      </c>
      <c r="M10" s="3" t="s">
        <v>38</v>
      </c>
    </row>
    <row r="11" spans="1:13" ht="60" x14ac:dyDescent="0.25">
      <c r="A11" s="3" t="s">
        <v>31</v>
      </c>
      <c r="B11" s="4" t="b">
        <v>1</v>
      </c>
      <c r="C11" s="3" t="s">
        <v>39</v>
      </c>
      <c r="D11" s="3" t="s">
        <v>40</v>
      </c>
      <c r="E11" s="3" t="s">
        <v>34</v>
      </c>
      <c r="F11" s="3" t="s">
        <v>35</v>
      </c>
      <c r="G11" s="3" t="s">
        <v>41</v>
      </c>
      <c r="H11" s="3" t="s">
        <v>42</v>
      </c>
      <c r="I11" s="3" t="str">
        <f>IF(AND(ISNUMBER(Table2[[#This Row],[Yes Votes]]), ISNUMBER(Table2[[#This Row],[No Votes]])), IF(Table2[[#This Row],[Yes Votes]] &gt; Table2[[#This Row],[No Votes]], "Pass", "Fail"), "")</f>
        <v>Pass</v>
      </c>
      <c r="J11" s="3">
        <v>24570</v>
      </c>
      <c r="K11" s="3">
        <v>1540</v>
      </c>
      <c r="L11" s="5">
        <f t="shared" si="1"/>
        <v>0.94101876675603213</v>
      </c>
      <c r="M11" s="3" t="s">
        <v>38</v>
      </c>
    </row>
    <row r="12" spans="1:13" ht="105" x14ac:dyDescent="0.25">
      <c r="A12" s="3" t="s">
        <v>31</v>
      </c>
      <c r="B12" s="4" t="b">
        <v>1</v>
      </c>
      <c r="C12" s="3" t="s">
        <v>43</v>
      </c>
      <c r="D12" s="3" t="s">
        <v>44</v>
      </c>
      <c r="E12" s="3" t="s">
        <v>34</v>
      </c>
      <c r="F12" s="3" t="s">
        <v>35</v>
      </c>
      <c r="G12" s="3" t="s">
        <v>45</v>
      </c>
      <c r="H12" s="3" t="s">
        <v>46</v>
      </c>
      <c r="I12" s="3" t="str">
        <f>IF(AND(ISNUMBER(Table2[[#This Row],[Yes Votes]]), ISNUMBER(Table2[[#This Row],[No Votes]])), IF(Table2[[#This Row],[Yes Votes]] &gt; Table2[[#This Row],[No Votes]], "Pass", "Fail"), "")</f>
        <v>Pass</v>
      </c>
      <c r="J12" s="3">
        <v>21016</v>
      </c>
      <c r="K12" s="3">
        <v>5013</v>
      </c>
      <c r="L12" s="5">
        <f t="shared" si="1"/>
        <v>0.80740712282454186</v>
      </c>
      <c r="M12" s="3" t="s">
        <v>38</v>
      </c>
    </row>
    <row r="13" spans="1:13" ht="105" x14ac:dyDescent="0.25">
      <c r="A13" s="3" t="s">
        <v>31</v>
      </c>
      <c r="B13" s="4" t="b">
        <v>1</v>
      </c>
      <c r="C13" s="3" t="s">
        <v>47</v>
      </c>
      <c r="D13" s="3" t="s">
        <v>48</v>
      </c>
      <c r="E13" s="3" t="s">
        <v>34</v>
      </c>
      <c r="F13" s="3" t="s">
        <v>35</v>
      </c>
      <c r="G13" s="3" t="s">
        <v>49</v>
      </c>
      <c r="H13" s="3" t="s">
        <v>50</v>
      </c>
      <c r="I13" s="3" t="str">
        <f>IF(AND(ISNUMBER(Table2[[#This Row],[Yes Votes]]), ISNUMBER(Table2[[#This Row],[No Votes]])), IF(Table2[[#This Row],[Yes Votes]] &gt; Table2[[#This Row],[No Votes]], "Pass", "Fail"), "")</f>
        <v>Pass</v>
      </c>
      <c r="J13" s="3">
        <v>23379</v>
      </c>
      <c r="K13" s="3">
        <v>2219</v>
      </c>
      <c r="L13" s="5">
        <f t="shared" si="1"/>
        <v>0.91331354012032195</v>
      </c>
      <c r="M13" s="3" t="s">
        <v>38</v>
      </c>
    </row>
    <row r="14" spans="1:13" ht="90" x14ac:dyDescent="0.25">
      <c r="A14" s="3" t="s">
        <v>31</v>
      </c>
      <c r="B14" s="4" t="b">
        <v>1</v>
      </c>
      <c r="C14" s="3" t="s">
        <v>51</v>
      </c>
      <c r="D14" s="3" t="s">
        <v>52</v>
      </c>
      <c r="E14" s="3" t="s">
        <v>34</v>
      </c>
      <c r="F14" s="3" t="s">
        <v>35</v>
      </c>
      <c r="G14" s="3" t="s">
        <v>53</v>
      </c>
      <c r="H14" s="3" t="s">
        <v>54</v>
      </c>
      <c r="I14" s="3" t="str">
        <f>IF(AND(ISNUMBER(Table2[[#This Row],[Yes Votes]]), ISNUMBER(Table2[[#This Row],[No Votes]])), IF(Table2[[#This Row],[Yes Votes]] &gt; Table2[[#This Row],[No Votes]], "Pass", "Fail"), "")</f>
        <v>Pass</v>
      </c>
      <c r="J14" s="3">
        <v>16639</v>
      </c>
      <c r="K14" s="3">
        <v>8768</v>
      </c>
      <c r="L14" s="5">
        <f t="shared" si="1"/>
        <v>0.65489825638603538</v>
      </c>
      <c r="M14" s="3" t="s">
        <v>38</v>
      </c>
    </row>
    <row r="15" spans="1:13" ht="135" x14ac:dyDescent="0.25">
      <c r="A15" s="3" t="s">
        <v>31</v>
      </c>
      <c r="B15" s="4" t="b">
        <v>1</v>
      </c>
      <c r="C15" s="3" t="s">
        <v>55</v>
      </c>
      <c r="D15" s="3" t="s">
        <v>56</v>
      </c>
      <c r="E15" s="3" t="s">
        <v>34</v>
      </c>
      <c r="F15" s="3" t="s">
        <v>57</v>
      </c>
      <c r="G15" s="3" t="s">
        <v>58</v>
      </c>
      <c r="H15" s="3" t="s">
        <v>59</v>
      </c>
      <c r="I15" s="3" t="str">
        <f>IF(AND(ISNUMBER(Table2[[#This Row],[Yes Votes]]), ISNUMBER(Table2[[#This Row],[No Votes]])), IF(Table2[[#This Row],[Yes Votes]] &gt; Table2[[#This Row],[No Votes]], "Pass", "Fail"), "")</f>
        <v>Pass</v>
      </c>
      <c r="J15" s="3">
        <v>15188</v>
      </c>
      <c r="K15" s="3">
        <v>9862</v>
      </c>
      <c r="L15" s="5">
        <f>IF(AND(ISNUMBER(J15),ISNUMBER(K15)),J15/(J15+K15),"")</f>
        <v>0.60630738522954086</v>
      </c>
      <c r="M15" s="3" t="s">
        <v>38</v>
      </c>
    </row>
    <row r="16" spans="1:13" ht="360" x14ac:dyDescent="0.25">
      <c r="A16" s="3" t="s">
        <v>60</v>
      </c>
      <c r="B16" s="4" t="b">
        <v>1</v>
      </c>
      <c r="C16" s="3" t="s">
        <v>61</v>
      </c>
      <c r="D16" s="3" t="s">
        <v>62</v>
      </c>
      <c r="E16" s="3" t="s">
        <v>22</v>
      </c>
      <c r="F16" s="3" t="s">
        <v>63</v>
      </c>
      <c r="G16" s="3" t="s">
        <v>64</v>
      </c>
      <c r="H16" s="3" t="s">
        <v>65</v>
      </c>
      <c r="I16" s="3" t="str">
        <f>IF(AND(ISNUMBER(Table2[[#This Row],[Yes Votes]]), ISNUMBER(Table2[[#This Row],[No Votes]])), IF(Table2[[#This Row],[Yes Votes]] &gt; Table2[[#This Row],[No Votes]], "Pass", "Fail"), "")</f>
        <v>Fail</v>
      </c>
      <c r="J16" s="3">
        <v>4216</v>
      </c>
      <c r="K16" s="3">
        <v>5861</v>
      </c>
      <c r="L16" s="5">
        <f t="shared" si="1"/>
        <v>0.4183784856604148</v>
      </c>
      <c r="M16" s="3" t="s">
        <v>38</v>
      </c>
    </row>
    <row r="17" spans="1:13" x14ac:dyDescent="0.25">
      <c r="A17" s="3" t="s">
        <v>66</v>
      </c>
      <c r="B17" s="4" t="b">
        <v>1</v>
      </c>
      <c r="I17" s="3" t="str">
        <f>IF(AND(ISNUMBER(Table2[[#This Row],[Yes Votes]]), ISNUMBER(Table2[[#This Row],[No Votes]])), IF(Table2[[#This Row],[Yes Votes]] &gt; Table2[[#This Row],[No Votes]], "Pass", "Fail"), "")</f>
        <v/>
      </c>
      <c r="L17" s="5" t="str">
        <f t="shared" si="1"/>
        <v/>
      </c>
    </row>
    <row r="18" spans="1:13" x14ac:dyDescent="0.25">
      <c r="A18" s="3" t="s">
        <v>67</v>
      </c>
      <c r="B18" s="4" t="b">
        <v>1</v>
      </c>
      <c r="I18" s="3" t="str">
        <f>IF(AND(ISNUMBER(Table2[[#This Row],[Yes Votes]]), ISNUMBER(Table2[[#This Row],[No Votes]])), IF(Table2[[#This Row],[Yes Votes]] &gt; Table2[[#This Row],[No Votes]], "Pass", "Fail"), "")</f>
        <v/>
      </c>
      <c r="L18" s="5" t="str">
        <f t="shared" si="1"/>
        <v/>
      </c>
    </row>
    <row r="19" spans="1:13" x14ac:dyDescent="0.25">
      <c r="A19" s="3" t="s">
        <v>68</v>
      </c>
      <c r="B19" s="4" t="b">
        <v>1</v>
      </c>
      <c r="I19" s="3" t="str">
        <f>IF(AND(ISNUMBER(Table2[[#This Row],[Yes Votes]]), ISNUMBER(Table2[[#This Row],[No Votes]])), IF(Table2[[#This Row],[Yes Votes]] &gt; Table2[[#This Row],[No Votes]], "Pass", "Fail"), "")</f>
        <v/>
      </c>
      <c r="L19" s="5" t="str">
        <f t="shared" si="1"/>
        <v/>
      </c>
    </row>
    <row r="20" spans="1:13" ht="75" x14ac:dyDescent="0.25">
      <c r="A20" s="3" t="s">
        <v>69</v>
      </c>
      <c r="B20" s="4" t="b">
        <v>1</v>
      </c>
      <c r="C20" s="3" t="s">
        <v>70</v>
      </c>
      <c r="D20" s="3" t="s">
        <v>71</v>
      </c>
      <c r="E20" s="3" t="s">
        <v>34</v>
      </c>
      <c r="F20" s="3" t="s">
        <v>72</v>
      </c>
      <c r="G20" s="3" t="s">
        <v>73</v>
      </c>
      <c r="H20" s="3" t="s">
        <v>74</v>
      </c>
      <c r="I20" s="3" t="str">
        <f>IF(AND(ISNUMBER(Table2[[#This Row],[Yes Votes]]), ISNUMBER(Table2[[#This Row],[No Votes]])), IF(Table2[[#This Row],[Yes Votes]] &gt; Table2[[#This Row],[No Votes]], "Pass", "Fail"), "")</f>
        <v>Fail</v>
      </c>
      <c r="J20" s="3">
        <v>147</v>
      </c>
      <c r="K20" s="3">
        <v>841</v>
      </c>
      <c r="L20" s="5">
        <f t="shared" si="1"/>
        <v>0.14878542510121456</v>
      </c>
      <c r="M20" s="3" t="s">
        <v>38</v>
      </c>
    </row>
    <row r="21" spans="1:13" x14ac:dyDescent="0.25">
      <c r="A21" s="3" t="s">
        <v>75</v>
      </c>
      <c r="B21" s="4" t="b">
        <v>1</v>
      </c>
      <c r="I21" s="3" t="str">
        <f>IF(AND(ISNUMBER(Table2[[#This Row],[Yes Votes]]), ISNUMBER(Table2[[#This Row],[No Votes]])), IF(Table2[[#This Row],[Yes Votes]] &gt; Table2[[#This Row],[No Votes]], "Pass", "Fail"), "")</f>
        <v/>
      </c>
      <c r="L21" s="5" t="str">
        <f t="shared" si="1"/>
        <v/>
      </c>
    </row>
    <row r="22" spans="1:13" ht="210" x14ac:dyDescent="0.25">
      <c r="A22" s="3" t="s">
        <v>76</v>
      </c>
      <c r="B22" s="4" t="b">
        <v>1</v>
      </c>
      <c r="C22" s="3" t="s">
        <v>77</v>
      </c>
      <c r="D22" s="3" t="s">
        <v>78</v>
      </c>
      <c r="E22" s="3" t="s">
        <v>22</v>
      </c>
      <c r="F22" s="3" t="s">
        <v>79</v>
      </c>
      <c r="G22" s="3" t="s">
        <v>80</v>
      </c>
      <c r="H22" s="3" t="s">
        <v>81</v>
      </c>
      <c r="I22" s="3" t="str">
        <f>IF(AND(ISNUMBER(Table2[[#This Row],[Yes Votes]]), ISNUMBER(Table2[[#This Row],[No Votes]])), IF(Table2[[#This Row],[Yes Votes]] &gt; Table2[[#This Row],[No Votes]], "Pass", "Fail"), "")</f>
        <v>Fail</v>
      </c>
      <c r="J22" s="3">
        <v>745</v>
      </c>
      <c r="K22" s="3">
        <v>1488</v>
      </c>
      <c r="L22" s="5">
        <f t="shared" si="1"/>
        <v>0.33363188535602328</v>
      </c>
      <c r="M22" s="3" t="s">
        <v>38</v>
      </c>
    </row>
    <row r="23" spans="1:13" x14ac:dyDescent="0.25">
      <c r="A23" s="3" t="s">
        <v>82</v>
      </c>
      <c r="B23" s="4" t="b">
        <v>1</v>
      </c>
      <c r="I23" s="3" t="str">
        <f>IF(AND(ISNUMBER(Table2[[#This Row],[Yes Votes]]), ISNUMBER(Table2[[#This Row],[No Votes]])), IF(Table2[[#This Row],[Yes Votes]] &gt; Table2[[#This Row],[No Votes]], "Pass", "Fail"), "")</f>
        <v/>
      </c>
      <c r="L23" s="5" t="str">
        <f t="shared" si="1"/>
        <v/>
      </c>
    </row>
    <row r="24" spans="1:13" ht="315" x14ac:dyDescent="0.25">
      <c r="A24" s="3" t="s">
        <v>83</v>
      </c>
      <c r="B24" s="4" t="b">
        <v>1</v>
      </c>
      <c r="C24" s="3" t="s">
        <v>84</v>
      </c>
      <c r="D24" s="3" t="s">
        <v>85</v>
      </c>
      <c r="E24" s="3" t="s">
        <v>22</v>
      </c>
      <c r="F24" s="3" t="s">
        <v>86</v>
      </c>
      <c r="G24" s="3" t="s">
        <v>87</v>
      </c>
      <c r="H24" s="3" t="s">
        <v>88</v>
      </c>
      <c r="I24" s="3" t="str">
        <f>IF(AND(ISNUMBER(Table2[[#This Row],[Yes Votes]]), ISNUMBER(Table2[[#This Row],[No Votes]])), IF(Table2[[#This Row],[Yes Votes]] &gt; Table2[[#This Row],[No Votes]], "Pass", "Fail"), "")</f>
        <v>Pass</v>
      </c>
      <c r="J24" s="3">
        <v>83468</v>
      </c>
      <c r="K24" s="3">
        <v>52626</v>
      </c>
      <c r="L24" s="5">
        <f t="shared" si="1"/>
        <v>0.61331138771731308</v>
      </c>
      <c r="M24" s="3" t="s">
        <v>38</v>
      </c>
    </row>
    <row r="25" spans="1:13" ht="330" x14ac:dyDescent="0.25">
      <c r="A25" s="3" t="s">
        <v>83</v>
      </c>
      <c r="B25" s="4" t="b">
        <v>1</v>
      </c>
      <c r="C25" s="3" t="s">
        <v>89</v>
      </c>
      <c r="D25" s="3" t="s">
        <v>90</v>
      </c>
      <c r="E25" s="3" t="s">
        <v>22</v>
      </c>
      <c r="F25" s="3" t="s">
        <v>91</v>
      </c>
      <c r="G25" s="3" t="s">
        <v>92</v>
      </c>
      <c r="H25" s="3" t="s">
        <v>93</v>
      </c>
      <c r="I25" s="3" t="str">
        <f>IF(AND(ISNUMBER(Table2[[#This Row],[Yes Votes]]), ISNUMBER(Table2[[#This Row],[No Votes]])), IF(Table2[[#This Row],[Yes Votes]] &gt; Table2[[#This Row],[No Votes]], "Pass", "Fail"), "")</f>
        <v>Pass</v>
      </c>
      <c r="J25" s="3">
        <v>88695</v>
      </c>
      <c r="K25" s="3">
        <v>47703</v>
      </c>
      <c r="L25" s="5">
        <f t="shared" si="1"/>
        <v>0.65026613293450053</v>
      </c>
      <c r="M25" s="3" t="s">
        <v>38</v>
      </c>
    </row>
    <row r="26" spans="1:13" ht="225" x14ac:dyDescent="0.25">
      <c r="A26" s="3" t="s">
        <v>83</v>
      </c>
      <c r="B26" s="4" t="b">
        <v>1</v>
      </c>
      <c r="C26" s="3" t="s">
        <v>94</v>
      </c>
      <c r="D26" s="3" t="s">
        <v>95</v>
      </c>
      <c r="E26" s="3" t="s">
        <v>22</v>
      </c>
      <c r="F26" s="3" t="s">
        <v>96</v>
      </c>
      <c r="G26" s="3" t="s">
        <v>97</v>
      </c>
      <c r="H26" s="3" t="s">
        <v>98</v>
      </c>
      <c r="I26" s="3" t="str">
        <f>IF(AND(ISNUMBER(Table2[[#This Row],[Yes Votes]]), ISNUMBER(Table2[[#This Row],[No Votes]])), IF(Table2[[#This Row],[Yes Votes]] &gt; Table2[[#This Row],[No Votes]], "Pass", "Fail"), "")</f>
        <v>Pass</v>
      </c>
      <c r="J26" s="3">
        <v>93366</v>
      </c>
      <c r="K26" s="3">
        <v>43101</v>
      </c>
      <c r="L26" s="5">
        <f t="shared" si="1"/>
        <v>0.6841654026248104</v>
      </c>
      <c r="M26" s="3" t="s">
        <v>38</v>
      </c>
    </row>
    <row r="27" spans="1:13" ht="345" x14ac:dyDescent="0.25">
      <c r="A27" s="3" t="s">
        <v>83</v>
      </c>
      <c r="B27" s="4" t="b">
        <v>1</v>
      </c>
      <c r="C27" s="3" t="s">
        <v>99</v>
      </c>
      <c r="D27" s="3" t="s">
        <v>100</v>
      </c>
      <c r="E27" s="3" t="s">
        <v>22</v>
      </c>
      <c r="F27" s="3" t="s">
        <v>101</v>
      </c>
      <c r="G27" s="3" t="s">
        <v>102</v>
      </c>
      <c r="H27" s="3" t="s">
        <v>103</v>
      </c>
      <c r="I27" s="3" t="str">
        <f>IF(AND(ISNUMBER(Table2[[#This Row],[Yes Votes]]), ISNUMBER(Table2[[#This Row],[No Votes]])), IF(Table2[[#This Row],[Yes Votes]] &gt; Table2[[#This Row],[No Votes]], "Pass", "Fail"), "")</f>
        <v>Pass</v>
      </c>
      <c r="J27" s="3">
        <v>85943</v>
      </c>
      <c r="K27" s="3">
        <v>50580</v>
      </c>
      <c r="L27" s="5">
        <f t="shared" si="1"/>
        <v>0.62951297583557353</v>
      </c>
      <c r="M27" s="3" t="s">
        <v>38</v>
      </c>
    </row>
    <row r="28" spans="1:13" ht="225" x14ac:dyDescent="0.25">
      <c r="A28" s="3" t="s">
        <v>83</v>
      </c>
      <c r="B28" s="4" t="b">
        <v>1</v>
      </c>
      <c r="C28" s="3" t="s">
        <v>104</v>
      </c>
      <c r="D28" s="3" t="s">
        <v>105</v>
      </c>
      <c r="E28" s="3" t="s">
        <v>22</v>
      </c>
      <c r="F28" s="3" t="s">
        <v>106</v>
      </c>
      <c r="G28" s="3" t="s">
        <v>107</v>
      </c>
      <c r="H28" s="3" t="s">
        <v>108</v>
      </c>
      <c r="I28" s="3" t="str">
        <f>IF(AND(ISNUMBER(Table2[[#This Row],[Yes Votes]]), ISNUMBER(Table2[[#This Row],[No Votes]])), IF(Table2[[#This Row],[Yes Votes]] &gt; Table2[[#This Row],[No Votes]], "Pass", "Fail"), "")</f>
        <v>Pass</v>
      </c>
      <c r="J28" s="3">
        <v>89024</v>
      </c>
      <c r="K28" s="3">
        <v>47817</v>
      </c>
      <c r="L28" s="5">
        <f t="shared" si="1"/>
        <v>0.65056525456551761</v>
      </c>
      <c r="M28" s="3" t="s">
        <v>38</v>
      </c>
    </row>
    <row r="29" spans="1:13" ht="135" x14ac:dyDescent="0.25">
      <c r="A29" s="3" t="s">
        <v>83</v>
      </c>
      <c r="B29" s="4" t="b">
        <v>1</v>
      </c>
      <c r="C29" s="3" t="s">
        <v>109</v>
      </c>
      <c r="D29" s="3" t="s">
        <v>110</v>
      </c>
      <c r="E29" s="3" t="s">
        <v>34</v>
      </c>
      <c r="F29" s="3" t="s">
        <v>111</v>
      </c>
      <c r="G29" s="3" t="s">
        <v>112</v>
      </c>
      <c r="H29" s="3" t="s">
        <v>113</v>
      </c>
      <c r="I29" s="3" t="str">
        <f>IF(AND(ISNUMBER(Table2[[#This Row],[Yes Votes]]), ISNUMBER(Table2[[#This Row],[No Votes]])), IF(Table2[[#This Row],[Yes Votes]] &gt; Table2[[#This Row],[No Votes]], "Pass", "Fail"), "")</f>
        <v>Pass</v>
      </c>
      <c r="J29" s="3">
        <v>97494</v>
      </c>
      <c r="K29" s="3">
        <v>33925</v>
      </c>
      <c r="L29" s="5">
        <f t="shared" si="1"/>
        <v>0.74185620039720279</v>
      </c>
      <c r="M29" s="3" t="s">
        <v>38</v>
      </c>
    </row>
    <row r="30" spans="1:13" ht="150" x14ac:dyDescent="0.25">
      <c r="A30" s="3" t="s">
        <v>83</v>
      </c>
      <c r="B30" s="4" t="b">
        <v>1</v>
      </c>
      <c r="C30" s="3" t="s">
        <v>114</v>
      </c>
      <c r="D30" s="3" t="s">
        <v>115</v>
      </c>
      <c r="E30" s="3" t="s">
        <v>34</v>
      </c>
      <c r="F30" s="3" t="s">
        <v>116</v>
      </c>
      <c r="G30" s="3" t="s">
        <v>117</v>
      </c>
      <c r="H30" s="3" t="s">
        <v>118</v>
      </c>
      <c r="I30" s="3" t="str">
        <f>IF(AND(ISNUMBER(Table2[[#This Row],[Yes Votes]]), ISNUMBER(Table2[[#This Row],[No Votes]])), IF(Table2[[#This Row],[Yes Votes]] &gt; Table2[[#This Row],[No Votes]], "Pass", "Fail"), "")</f>
        <v>Pass</v>
      </c>
      <c r="J30" s="3">
        <v>71244</v>
      </c>
      <c r="K30" s="3">
        <v>57695</v>
      </c>
      <c r="L30" s="5">
        <f t="shared" si="1"/>
        <v>0.55254034853690503</v>
      </c>
      <c r="M30" s="3" t="s">
        <v>38</v>
      </c>
    </row>
    <row r="31" spans="1:13" ht="14.25" customHeight="1" x14ac:dyDescent="0.25">
      <c r="A31" s="3" t="s">
        <v>83</v>
      </c>
      <c r="B31" s="4" t="b">
        <v>1</v>
      </c>
      <c r="C31" s="3" t="s">
        <v>119</v>
      </c>
      <c r="D31" s="3" t="s">
        <v>120</v>
      </c>
      <c r="E31" s="3" t="s">
        <v>121</v>
      </c>
      <c r="F31" s="3" t="s">
        <v>122</v>
      </c>
      <c r="G31" s="3" t="s">
        <v>123</v>
      </c>
      <c r="H31" s="3" t="s">
        <v>124</v>
      </c>
      <c r="I31" s="3" t="str">
        <f>IF(AND(ISNUMBER(Table2[[#This Row],[Yes Votes]]), ISNUMBER(Table2[[#This Row],[No Votes]])), IF(Table2[[#This Row],[Yes Votes]] &gt; Table2[[#This Row],[No Votes]], "Pass", "Fail"), "")</f>
        <v>Pass</v>
      </c>
      <c r="J31" s="3">
        <v>97408</v>
      </c>
      <c r="K31" s="3">
        <v>38773</v>
      </c>
      <c r="L31" s="5">
        <f t="shared" si="1"/>
        <v>0.71528333614821449</v>
      </c>
      <c r="M31" s="3" t="s">
        <v>38</v>
      </c>
    </row>
    <row r="32" spans="1:13" x14ac:dyDescent="0.25">
      <c r="A32" s="3" t="s">
        <v>125</v>
      </c>
      <c r="B32" s="4" t="b">
        <v>1</v>
      </c>
      <c r="I32" s="3" t="str">
        <f>IF(AND(ISNUMBER(Table2[[#This Row],[Yes Votes]]), ISNUMBER(Table2[[#This Row],[No Votes]])), IF(Table2[[#This Row],[Yes Votes]] &gt; Table2[[#This Row],[No Votes]], "Pass", "Fail"), "")</f>
        <v/>
      </c>
      <c r="L32" s="5" t="str">
        <f t="shared" si="1"/>
        <v/>
      </c>
    </row>
    <row r="33" spans="1:16" x14ac:dyDescent="0.25">
      <c r="A33" s="3" t="s">
        <v>126</v>
      </c>
      <c r="B33" s="4" t="b">
        <v>1</v>
      </c>
      <c r="I33" s="3" t="str">
        <f>IF(AND(ISNUMBER(Table2[[#This Row],[Yes Votes]]), ISNUMBER(Table2[[#This Row],[No Votes]])), IF(Table2[[#This Row],[Yes Votes]] &gt; Table2[[#This Row],[No Votes]], "Pass", "Fail"), "")</f>
        <v/>
      </c>
      <c r="L33" s="5" t="str">
        <f t="shared" si="1"/>
        <v/>
      </c>
    </row>
    <row r="34" spans="1:16" ht="300" x14ac:dyDescent="0.25">
      <c r="A34" s="3" t="s">
        <v>127</v>
      </c>
      <c r="B34" s="4" t="b">
        <v>1</v>
      </c>
      <c r="C34" s="3" t="s">
        <v>128</v>
      </c>
      <c r="D34" s="3" t="s">
        <v>129</v>
      </c>
      <c r="E34" s="3" t="s">
        <v>22</v>
      </c>
      <c r="F34" s="3" t="s">
        <v>130</v>
      </c>
      <c r="G34" s="3" t="s">
        <v>131</v>
      </c>
      <c r="H34" s="3" t="s">
        <v>132</v>
      </c>
      <c r="I34" s="3" t="str">
        <f>IF(AND(ISNUMBER(Table2[[#This Row],[Yes Votes]]), ISNUMBER(Table2[[#This Row],[No Votes]])), IF(Table2[[#This Row],[Yes Votes]] &gt; Table2[[#This Row],[No Votes]], "Pass", "Fail"), "")</f>
        <v>Pass</v>
      </c>
      <c r="J34" s="3">
        <v>4069</v>
      </c>
      <c r="K34" s="3">
        <v>4014</v>
      </c>
      <c r="L34" s="5">
        <f t="shared" si="1"/>
        <v>0.50340220215266607</v>
      </c>
      <c r="M34" s="3" t="s">
        <v>38</v>
      </c>
    </row>
    <row r="35" spans="1:16" x14ac:dyDescent="0.25">
      <c r="A35" s="3" t="s">
        <v>133</v>
      </c>
      <c r="B35" s="4" t="b">
        <v>1</v>
      </c>
      <c r="I35" s="3" t="str">
        <f>IF(AND(ISNUMBER(Table2[[#This Row],[Yes Votes]]), ISNUMBER(Table2[[#This Row],[No Votes]])), IF(Table2[[#This Row],[Yes Votes]] &gt; Table2[[#This Row],[No Votes]], "Pass", "Fail"), "")</f>
        <v/>
      </c>
      <c r="L35" s="5" t="str">
        <f t="shared" si="1"/>
        <v/>
      </c>
    </row>
    <row r="36" spans="1:16" ht="105" x14ac:dyDescent="0.25">
      <c r="A36" s="3" t="s">
        <v>134</v>
      </c>
      <c r="B36" s="4" t="b">
        <v>1</v>
      </c>
      <c r="C36" s="3" t="s">
        <v>135</v>
      </c>
      <c r="D36" s="3" t="s">
        <v>136</v>
      </c>
      <c r="E36" s="3" t="s">
        <v>34</v>
      </c>
      <c r="F36" s="3" t="s">
        <v>137</v>
      </c>
      <c r="G36" s="3" t="s">
        <v>138</v>
      </c>
      <c r="H36" s="3" t="s">
        <v>139</v>
      </c>
      <c r="I36" s="3" t="str">
        <f>IF(AND(ISNUMBER(Table2[[#This Row],[Yes Votes]]), ISNUMBER(Table2[[#This Row],[No Votes]])), IF(Table2[[#This Row],[Yes Votes]] &gt; Table2[[#This Row],[No Votes]], "Pass", "Fail"), "")</f>
        <v>Pass</v>
      </c>
      <c r="J36" s="3">
        <v>7215</v>
      </c>
      <c r="K36" s="3">
        <v>2653</v>
      </c>
      <c r="L36" s="5">
        <f t="shared" si="1"/>
        <v>0.7311511957843535</v>
      </c>
      <c r="M36" s="3" t="s">
        <v>38</v>
      </c>
    </row>
    <row r="37" spans="1:16" ht="105" x14ac:dyDescent="0.25">
      <c r="A37" s="3" t="s">
        <v>134</v>
      </c>
      <c r="B37" s="4" t="b">
        <v>1</v>
      </c>
      <c r="C37" s="3" t="s">
        <v>140</v>
      </c>
      <c r="D37" s="3" t="s">
        <v>141</v>
      </c>
      <c r="E37" s="3" t="s">
        <v>34</v>
      </c>
      <c r="F37" s="3" t="s">
        <v>142</v>
      </c>
      <c r="G37" s="3" t="s">
        <v>143</v>
      </c>
      <c r="H37" s="3" t="s">
        <v>144</v>
      </c>
      <c r="I37" s="3" t="str">
        <f>IF(AND(ISNUMBER(Table2[[#This Row],[Yes Votes]]), ISNUMBER(Table2[[#This Row],[No Votes]])), IF(Table2[[#This Row],[Yes Votes]] &gt; Table2[[#This Row],[No Votes]], "Pass", "Fail"), "")</f>
        <v>Pass</v>
      </c>
      <c r="J37" s="3">
        <v>7314</v>
      </c>
      <c r="K37" s="3">
        <v>2570</v>
      </c>
      <c r="L37" s="5">
        <f t="shared" si="1"/>
        <v>0.73998381222177256</v>
      </c>
      <c r="M37" s="3" t="s">
        <v>38</v>
      </c>
    </row>
    <row r="38" spans="1:16" x14ac:dyDescent="0.25">
      <c r="A38" s="3" t="s">
        <v>145</v>
      </c>
      <c r="B38" s="4" t="b">
        <v>1</v>
      </c>
      <c r="I38" s="3" t="str">
        <f>IF(AND(ISNUMBER(Table2[[#This Row],[Yes Votes]]), ISNUMBER(Table2[[#This Row],[No Votes]])), IF(Table2[[#This Row],[Yes Votes]] &gt; Table2[[#This Row],[No Votes]], "Pass", "Fail"), "")</f>
        <v/>
      </c>
      <c r="L38" s="5" t="str">
        <f t="shared" si="1"/>
        <v/>
      </c>
    </row>
    <row r="39" spans="1:16" x14ac:dyDescent="0.25">
      <c r="A39" s="3" t="s">
        <v>146</v>
      </c>
      <c r="B39" s="4" t="b">
        <v>1</v>
      </c>
      <c r="I39" s="3" t="str">
        <f>IF(AND(ISNUMBER(Table2[[#This Row],[Yes Votes]]), ISNUMBER(Table2[[#This Row],[No Votes]])), IF(Table2[[#This Row],[Yes Votes]] &gt; Table2[[#This Row],[No Votes]], "Pass", "Fail"), "")</f>
        <v/>
      </c>
      <c r="L39" s="5" t="str">
        <f t="shared" si="1"/>
        <v/>
      </c>
    </row>
    <row r="40" spans="1:16" ht="409.5" x14ac:dyDescent="0.25">
      <c r="A40" s="3" t="s">
        <v>147</v>
      </c>
      <c r="B40" s="4" t="b">
        <v>1</v>
      </c>
      <c r="C40" s="3" t="s">
        <v>148</v>
      </c>
      <c r="D40" s="3" t="s">
        <v>149</v>
      </c>
      <c r="E40" s="3" t="s">
        <v>22</v>
      </c>
      <c r="F40" s="3" t="s">
        <v>150</v>
      </c>
      <c r="G40" s="3" t="s">
        <v>151</v>
      </c>
      <c r="H40" s="3" t="s">
        <v>152</v>
      </c>
      <c r="I40" s="3" t="str">
        <f>IF(AND(ISNUMBER(Table2[[#This Row],[Yes Votes]]), ISNUMBER(Table2[[#This Row],[No Votes]])), IF(Table2[[#This Row],[Yes Votes]] &gt; Table2[[#This Row],[No Votes]], "Pass", "Fail"), "")</f>
        <v>Pass</v>
      </c>
      <c r="J40" s="3">
        <v>1158</v>
      </c>
      <c r="K40" s="3">
        <v>951</v>
      </c>
      <c r="L40" s="5">
        <f t="shared" si="1"/>
        <v>0.54907539118065429</v>
      </c>
      <c r="M40" s="3" t="s">
        <v>38</v>
      </c>
    </row>
    <row r="41" spans="1:16" x14ac:dyDescent="0.25">
      <c r="A41" s="3" t="s">
        <v>153</v>
      </c>
      <c r="B41" s="4" t="b">
        <v>1</v>
      </c>
      <c r="I41" s="3" t="str">
        <f>IF(AND(ISNUMBER(Table2[[#This Row],[Yes Votes]]), ISNUMBER(Table2[[#This Row],[No Votes]])), IF(Table2[[#This Row],[Yes Votes]] &gt; Table2[[#This Row],[No Votes]], "Pass", "Fail"), "")</f>
        <v/>
      </c>
      <c r="L41" s="5" t="str">
        <f t="shared" si="1"/>
        <v/>
      </c>
    </row>
    <row r="42" spans="1:16" x14ac:dyDescent="0.25">
      <c r="A42" s="3" t="s">
        <v>154</v>
      </c>
      <c r="B42" s="4" t="b">
        <v>1</v>
      </c>
      <c r="I42" s="3" t="str">
        <f>IF(AND(ISNUMBER(Table2[[#This Row],[Yes Votes]]), ISNUMBER(Table2[[#This Row],[No Votes]])), IF(Table2[[#This Row],[Yes Votes]] &gt; Table2[[#This Row],[No Votes]], "Pass", "Fail"), "")</f>
        <v/>
      </c>
      <c r="L42" s="5" t="str">
        <f t="shared" si="1"/>
        <v/>
      </c>
    </row>
    <row r="43" spans="1:16" ht="15.75" customHeight="1" x14ac:dyDescent="0.25">
      <c r="A43" s="3" t="s">
        <v>155</v>
      </c>
      <c r="B43" s="4" t="b">
        <v>1</v>
      </c>
      <c r="C43" s="3" t="s">
        <v>156</v>
      </c>
      <c r="D43" s="3" t="s">
        <v>157</v>
      </c>
      <c r="E43" s="3" t="s">
        <v>22</v>
      </c>
      <c r="F43" s="3" t="s">
        <v>158</v>
      </c>
      <c r="G43" s="3" t="s">
        <v>159</v>
      </c>
      <c r="H43" s="3" t="s">
        <v>160</v>
      </c>
      <c r="I43" s="3" t="str">
        <f>IF(AND(ISNUMBER(Table2[[#This Row],[Yes Votes]]), ISNUMBER(Table2[[#This Row],[No Votes]])), IF(Table2[[#This Row],[Yes Votes]] &gt; Table2[[#This Row],[No Votes]], "Pass", "Fail"), "")</f>
        <v>Pass</v>
      </c>
      <c r="J43" s="3">
        <v>361</v>
      </c>
      <c r="K43" s="3">
        <v>111</v>
      </c>
      <c r="L43" s="5">
        <f t="shared" si="1"/>
        <v>0.76483050847457623</v>
      </c>
      <c r="M43" s="3" t="s">
        <v>38</v>
      </c>
    </row>
    <row r="44" spans="1:16" ht="105" x14ac:dyDescent="0.25">
      <c r="A44" s="3" t="s">
        <v>155</v>
      </c>
      <c r="B44" s="4" t="b">
        <v>1</v>
      </c>
      <c r="C44" s="3" t="s">
        <v>161</v>
      </c>
      <c r="D44" s="3" t="s">
        <v>162</v>
      </c>
      <c r="E44" s="3" t="s">
        <v>163</v>
      </c>
      <c r="F44" s="3" t="s">
        <v>164</v>
      </c>
      <c r="G44" s="3" t="s">
        <v>165</v>
      </c>
      <c r="H44" s="3" t="s">
        <v>166</v>
      </c>
      <c r="I44" s="3" t="str">
        <f>IF(AND(ISNUMBER(Table2[[#This Row],[Yes Votes]]), ISNUMBER(Table2[[#This Row],[No Votes]])), IF(Table2[[#This Row],[Yes Votes]] &gt; Table2[[#This Row],[No Votes]], "Pass", "Fail"), "")</f>
        <v>Pass</v>
      </c>
      <c r="J44" s="3">
        <v>261</v>
      </c>
      <c r="K44" s="3">
        <v>239</v>
      </c>
      <c r="L44" s="5">
        <f t="shared" si="1"/>
        <v>0.52200000000000002</v>
      </c>
      <c r="M44" s="3" t="s">
        <v>38</v>
      </c>
    </row>
    <row r="45" spans="1:16" x14ac:dyDescent="0.25">
      <c r="A45" s="3" t="s">
        <v>167</v>
      </c>
      <c r="B45" s="4" t="b">
        <v>1</v>
      </c>
      <c r="I45" s="3" t="str">
        <f>IF(AND(ISNUMBER(Table2[[#This Row],[Yes Votes]]), ISNUMBER(Table2[[#This Row],[No Votes]])), IF(Table2[[#This Row],[Yes Votes]] &gt; Table2[[#This Row],[No Votes]], "Pass", "Fail"), "")</f>
        <v/>
      </c>
      <c r="L45" s="5" t="str">
        <f t="shared" si="1"/>
        <v/>
      </c>
    </row>
    <row r="46" spans="1:16" x14ac:dyDescent="0.25">
      <c r="A46" s="3" t="s">
        <v>168</v>
      </c>
      <c r="B46" s="4" t="b">
        <v>1</v>
      </c>
      <c r="I46" s="3" t="str">
        <f>IF(AND(ISNUMBER(Table2[[#This Row],[Yes Votes]]), ISNUMBER(Table2[[#This Row],[No Votes]])), IF(Table2[[#This Row],[Yes Votes]] &gt; Table2[[#This Row],[No Votes]], "Pass", "Fail"), "")</f>
        <v/>
      </c>
      <c r="L46" s="5" t="str">
        <f t="shared" si="1"/>
        <v/>
      </c>
    </row>
    <row r="47" spans="1:16" x14ac:dyDescent="0.25">
      <c r="A47" s="3" t="s">
        <v>169</v>
      </c>
      <c r="B47" s="4" t="b">
        <v>1</v>
      </c>
      <c r="I47" s="3" t="str">
        <f>IF(AND(ISNUMBER(Table2[[#This Row],[Yes Votes]]), ISNUMBER(Table2[[#This Row],[No Votes]])), IF(Table2[[#This Row],[Yes Votes]] &gt; Table2[[#This Row],[No Votes]], "Pass", "Fail"), "")</f>
        <v/>
      </c>
      <c r="L47" s="5" t="str">
        <f t="shared" si="1"/>
        <v/>
      </c>
    </row>
    <row r="48" spans="1:16" ht="345" x14ac:dyDescent="0.25">
      <c r="A48" s="3" t="s">
        <v>170</v>
      </c>
      <c r="B48" s="4" t="b">
        <v>1</v>
      </c>
      <c r="C48" s="3" t="s">
        <v>20</v>
      </c>
      <c r="D48" s="3" t="s">
        <v>171</v>
      </c>
      <c r="E48" s="3" t="s">
        <v>22</v>
      </c>
      <c r="F48" s="3" t="s">
        <v>172</v>
      </c>
      <c r="G48" s="3" t="s">
        <v>173</v>
      </c>
      <c r="H48" s="3" t="s">
        <v>174</v>
      </c>
      <c r="I48" s="3" t="str">
        <f>IF(AND(ISNUMBER(Table2[[#This Row],[Yes Votes]]), ISNUMBER(Table2[[#This Row],[No Votes]])), IF(Table2[[#This Row],[Yes Votes]] &gt; Table2[[#This Row],[No Votes]], "Pass", "Fail"), "")</f>
        <v>Fail</v>
      </c>
      <c r="J48" s="3">
        <v>249</v>
      </c>
      <c r="K48" s="3">
        <v>250</v>
      </c>
      <c r="L48" s="5">
        <f t="shared" si="1"/>
        <v>0.49899799599198397</v>
      </c>
      <c r="M48" s="3" t="s">
        <v>38</v>
      </c>
      <c r="N48" s="3"/>
      <c r="O48" s="3"/>
      <c r="P48" s="3"/>
    </row>
    <row r="49" spans="1:16" x14ac:dyDescent="0.25">
      <c r="A49" s="3" t="s">
        <v>175</v>
      </c>
      <c r="B49" s="4" t="b">
        <v>1</v>
      </c>
      <c r="I49" s="3" t="str">
        <f>IF(AND(ISNUMBER(Table2[[#This Row],[Yes Votes]]), ISNUMBER(Table2[[#This Row],[No Votes]])), IF(Table2[[#This Row],[Yes Votes]] &gt; Table2[[#This Row],[No Votes]], "Pass", "Fail"), "")</f>
        <v/>
      </c>
      <c r="L49" s="5" t="str">
        <f t="shared" si="1"/>
        <v/>
      </c>
      <c r="N49" s="3"/>
      <c r="O49" s="3"/>
      <c r="P49" s="3"/>
    </row>
    <row r="50" spans="1:16" ht="345" x14ac:dyDescent="0.25">
      <c r="A50" s="3" t="s">
        <v>176</v>
      </c>
      <c r="B50" s="4" t="b">
        <v>1</v>
      </c>
      <c r="C50" s="3" t="s">
        <v>20</v>
      </c>
      <c r="D50" s="3" t="s">
        <v>177</v>
      </c>
      <c r="E50" s="3" t="s">
        <v>22</v>
      </c>
      <c r="F50" s="3" t="s">
        <v>178</v>
      </c>
      <c r="G50" s="3" t="s">
        <v>179</v>
      </c>
      <c r="H50" s="3" t="s">
        <v>180</v>
      </c>
      <c r="I50" s="3" t="str">
        <f>IF(AND(ISNUMBER(Table2[[#This Row],[Yes Votes]]), ISNUMBER(Table2[[#This Row],[No Votes]])), IF(Table2[[#This Row],[Yes Votes]] &gt; Table2[[#This Row],[No Votes]], "Pass", "Fail"), "")</f>
        <v>Pass</v>
      </c>
      <c r="J50" s="3">
        <v>11580</v>
      </c>
      <c r="K50" s="3">
        <v>9010</v>
      </c>
      <c r="L50" s="5">
        <f t="shared" si="1"/>
        <v>0.56240893637688194</v>
      </c>
      <c r="M50" s="3" t="s">
        <v>38</v>
      </c>
      <c r="N50" s="3"/>
      <c r="O50" s="3"/>
      <c r="P50" s="3"/>
    </row>
    <row r="51" spans="1:16" x14ac:dyDescent="0.25">
      <c r="A51" s="3" t="s">
        <v>181</v>
      </c>
      <c r="B51" s="4" t="b">
        <v>1</v>
      </c>
      <c r="I51" s="3" t="str">
        <f>IF(AND(ISNUMBER(Table2[[#This Row],[Yes Votes]]), ISNUMBER(Table2[[#This Row],[No Votes]])), IF(Table2[[#This Row],[Yes Votes]] &gt; Table2[[#This Row],[No Votes]], "Pass", "Fail"), "")</f>
        <v/>
      </c>
      <c r="L51" s="5" t="str">
        <f t="shared" si="1"/>
        <v/>
      </c>
      <c r="N51" s="3"/>
      <c r="O51" s="3"/>
      <c r="P51" s="3"/>
    </row>
    <row r="52" spans="1:16" ht="285" x14ac:dyDescent="0.25">
      <c r="A52" s="3" t="s">
        <v>182</v>
      </c>
      <c r="B52" s="4" t="b">
        <v>1</v>
      </c>
      <c r="C52" s="3" t="s">
        <v>20</v>
      </c>
      <c r="D52" s="3" t="s">
        <v>183</v>
      </c>
      <c r="E52" s="3" t="s">
        <v>22</v>
      </c>
      <c r="F52" s="3" t="s">
        <v>184</v>
      </c>
      <c r="G52" s="3" t="s">
        <v>185</v>
      </c>
      <c r="H52" s="3" t="s">
        <v>186</v>
      </c>
      <c r="I52" s="3" t="str">
        <f>IF(AND(ISNUMBER(Table2[[#This Row],[Yes Votes]]), ISNUMBER(Table2[[#This Row],[No Votes]])), IF(Table2[[#This Row],[Yes Votes]] &gt; Table2[[#This Row],[No Votes]], "Pass", "Fail"), "")</f>
        <v>Fail</v>
      </c>
      <c r="J52" s="3">
        <v>45064</v>
      </c>
      <c r="K52" s="3">
        <v>51444</v>
      </c>
      <c r="L52" s="5">
        <f t="shared" si="1"/>
        <v>0.46694574543043066</v>
      </c>
      <c r="M52" s="3" t="s">
        <v>38</v>
      </c>
    </row>
    <row r="53" spans="1:16" ht="360" x14ac:dyDescent="0.25">
      <c r="A53" s="3" t="s">
        <v>182</v>
      </c>
      <c r="B53" s="4" t="b">
        <v>1</v>
      </c>
      <c r="C53" s="3" t="s">
        <v>26</v>
      </c>
      <c r="D53" s="3" t="s">
        <v>187</v>
      </c>
      <c r="E53" s="3" t="s">
        <v>22</v>
      </c>
      <c r="F53" s="3" t="s">
        <v>188</v>
      </c>
      <c r="G53" s="3" t="s">
        <v>189</v>
      </c>
      <c r="H53" s="3" t="s">
        <v>190</v>
      </c>
      <c r="I53" s="3" t="str">
        <f>IF(AND(ISNUMBER(Table2[[#This Row],[Yes Votes]]), ISNUMBER(Table2[[#This Row],[No Votes]])), IF(Table2[[#This Row],[Yes Votes]] &gt; Table2[[#This Row],[No Votes]], "Pass", "Fail"), "")</f>
        <v>Fail</v>
      </c>
      <c r="J53" s="3">
        <v>47839</v>
      </c>
      <c r="K53" s="3">
        <v>48894</v>
      </c>
      <c r="L53" s="5">
        <f t="shared" si="1"/>
        <v>0.4945468454405425</v>
      </c>
      <c r="M53" s="3" t="s">
        <v>38</v>
      </c>
    </row>
    <row r="54" spans="1:16" x14ac:dyDescent="0.25">
      <c r="A54" s="3" t="s">
        <v>191</v>
      </c>
      <c r="B54" s="4" t="b">
        <v>1</v>
      </c>
      <c r="I54" s="3" t="str">
        <f>IF(AND(ISNUMBER(Table2[[#This Row],[Yes Votes]]), ISNUMBER(Table2[[#This Row],[No Votes]])), IF(Table2[[#This Row],[Yes Votes]] &gt; Table2[[#This Row],[No Votes]], "Pass", "Fail"), "")</f>
        <v/>
      </c>
      <c r="L54" s="5" t="str">
        <f t="shared" si="1"/>
        <v/>
      </c>
    </row>
    <row r="55" spans="1:16" ht="315" x14ac:dyDescent="0.25">
      <c r="A55" s="3" t="s">
        <v>192</v>
      </c>
      <c r="B55" s="4" t="b">
        <v>1</v>
      </c>
      <c r="C55" s="3" t="s">
        <v>193</v>
      </c>
      <c r="D55" s="3" t="s">
        <v>194</v>
      </c>
      <c r="E55" s="3" t="s">
        <v>22</v>
      </c>
      <c r="F55" s="3" t="s">
        <v>195</v>
      </c>
      <c r="G55" s="3" t="s">
        <v>196</v>
      </c>
      <c r="H55" s="3" t="s">
        <v>197</v>
      </c>
      <c r="I55" s="3" t="str">
        <f>IF(AND(ISNUMBER(Table2[[#This Row],[Yes Votes]]), ISNUMBER(Table2[[#This Row],[No Votes]])), IF(Table2[[#This Row],[Yes Votes]] &gt; Table2[[#This Row],[No Votes]], "Pass", "Fail"), "")</f>
        <v/>
      </c>
      <c r="L55" s="5" t="str">
        <f t="shared" si="1"/>
        <v/>
      </c>
    </row>
    <row r="56" spans="1:16" ht="150" x14ac:dyDescent="0.25">
      <c r="A56" s="3" t="s">
        <v>198</v>
      </c>
      <c r="B56" s="4" t="b">
        <v>1</v>
      </c>
      <c r="C56" s="3" t="s">
        <v>199</v>
      </c>
      <c r="D56" s="3" t="s">
        <v>200</v>
      </c>
      <c r="E56" s="3" t="s">
        <v>22</v>
      </c>
      <c r="F56" s="3" t="s">
        <v>201</v>
      </c>
      <c r="G56" s="3" t="s">
        <v>202</v>
      </c>
      <c r="H56" s="3" t="s">
        <v>203</v>
      </c>
      <c r="I56" s="3" t="str">
        <f>IF(AND(ISNUMBER(Table2[[#This Row],[Yes Votes]]), ISNUMBER(Table2[[#This Row],[No Votes]])), IF(Table2[[#This Row],[Yes Votes]] &gt; Table2[[#This Row],[No Votes]], "Pass", "Fail"), "")</f>
        <v>Fail</v>
      </c>
      <c r="J56" s="3">
        <v>539</v>
      </c>
      <c r="K56" s="3">
        <v>826</v>
      </c>
      <c r="L56" s="5">
        <f t="shared" si="1"/>
        <v>0.39487179487179486</v>
      </c>
      <c r="M56" s="3" t="s">
        <v>38</v>
      </c>
    </row>
    <row r="57" spans="1:16" x14ac:dyDescent="0.25">
      <c r="A57" s="3" t="s">
        <v>204</v>
      </c>
      <c r="B57" s="4" t="b">
        <v>1</v>
      </c>
      <c r="I57" s="3" t="str">
        <f>IF(AND(ISNUMBER(Table2[[#This Row],[Yes Votes]]), ISNUMBER(Table2[[#This Row],[No Votes]])), IF(Table2[[#This Row],[Yes Votes]] &gt; Table2[[#This Row],[No Votes]], "Pass", "Fail"), "")</f>
        <v/>
      </c>
      <c r="L57" s="5" t="str">
        <f t="shared" si="1"/>
        <v/>
      </c>
    </row>
    <row r="58" spans="1:16" x14ac:dyDescent="0.25">
      <c r="A58" s="3" t="s">
        <v>205</v>
      </c>
      <c r="B58" s="4" t="b">
        <v>1</v>
      </c>
      <c r="I58" s="3" t="str">
        <f>IF(AND(ISNUMBER(Table2[[#This Row],[Yes Votes]]), ISNUMBER(Table2[[#This Row],[No Votes]])), IF(Table2[[#This Row],[Yes Votes]] &gt; Table2[[#This Row],[No Votes]], "Pass", "Fail"), "")</f>
        <v/>
      </c>
      <c r="L58" s="5" t="str">
        <f t="shared" si="1"/>
        <v/>
      </c>
    </row>
    <row r="59" spans="1:16" ht="225" x14ac:dyDescent="0.25">
      <c r="A59" s="3" t="s">
        <v>206</v>
      </c>
      <c r="B59" s="4" t="b">
        <v>1</v>
      </c>
      <c r="C59" s="3" t="s">
        <v>207</v>
      </c>
      <c r="D59" s="3" t="s">
        <v>208</v>
      </c>
      <c r="E59" s="3" t="s">
        <v>22</v>
      </c>
      <c r="F59" s="3" t="s">
        <v>209</v>
      </c>
      <c r="G59" s="3" t="s">
        <v>210</v>
      </c>
      <c r="H59" s="3" t="s">
        <v>211</v>
      </c>
      <c r="I59" s="3" t="str">
        <f>IF(AND(ISNUMBER(Table2[[#This Row],[Yes Votes]]), ISNUMBER(Table2[[#This Row],[No Votes]])), IF(Table2[[#This Row],[Yes Votes]] &gt; Table2[[#This Row],[No Votes]], "Pass", "Fail"), "")</f>
        <v>Fail</v>
      </c>
      <c r="J59" s="3">
        <v>1435</v>
      </c>
      <c r="K59" s="3">
        <v>1840</v>
      </c>
      <c r="L59" s="5">
        <f t="shared" si="1"/>
        <v>0.43816793893129768</v>
      </c>
      <c r="M59" s="3" t="s">
        <v>38</v>
      </c>
    </row>
    <row r="60" spans="1:16" x14ac:dyDescent="0.25">
      <c r="A60" s="3" t="s">
        <v>212</v>
      </c>
      <c r="B60" s="4" t="b">
        <v>1</v>
      </c>
      <c r="I60" s="3" t="str">
        <f>IF(AND(ISNUMBER(Table2[[#This Row],[Yes Votes]]), ISNUMBER(Table2[[#This Row],[No Votes]])), IF(Table2[[#This Row],[Yes Votes]] &gt; Table2[[#This Row],[No Votes]], "Pass", "Fail"), "")</f>
        <v/>
      </c>
      <c r="L60" s="5" t="str">
        <f t="shared" si="1"/>
        <v/>
      </c>
    </row>
    <row r="61" spans="1:16" ht="255" x14ac:dyDescent="0.25">
      <c r="A61" s="3" t="s">
        <v>213</v>
      </c>
      <c r="B61" s="4" t="b">
        <v>1</v>
      </c>
      <c r="C61" s="3" t="s">
        <v>214</v>
      </c>
      <c r="D61" s="3" t="s">
        <v>215</v>
      </c>
      <c r="E61" s="3" t="s">
        <v>34</v>
      </c>
      <c r="F61" s="3" t="s">
        <v>216</v>
      </c>
      <c r="G61" s="3" t="s">
        <v>217</v>
      </c>
      <c r="H61" s="3" t="s">
        <v>218</v>
      </c>
      <c r="I61" s="3" t="str">
        <f>IF(AND(ISNUMBER(Table2[[#This Row],[Yes Votes]]), ISNUMBER(Table2[[#This Row],[No Votes]])), IF(Table2[[#This Row],[Yes Votes]] &gt; Table2[[#This Row],[No Votes]], "Pass", "Fail"), "")</f>
        <v>Pass</v>
      </c>
      <c r="J61" s="3">
        <v>8307</v>
      </c>
      <c r="K61" s="3">
        <v>7513</v>
      </c>
      <c r="L61" s="5">
        <f t="shared" si="1"/>
        <v>0.52509481668773705</v>
      </c>
      <c r="M61" s="3" t="s">
        <v>38</v>
      </c>
    </row>
    <row r="62" spans="1:16" x14ac:dyDescent="0.25">
      <c r="A62" s="3" t="s">
        <v>219</v>
      </c>
      <c r="B62" s="4" t="b">
        <v>1</v>
      </c>
      <c r="I62" s="3" t="str">
        <f>IF(AND(ISNUMBER(Table2[[#This Row],[Yes Votes]]), ISNUMBER(Table2[[#This Row],[No Votes]])), IF(Table2[[#This Row],[Yes Votes]] &gt; Table2[[#This Row],[No Votes]], "Pass", "Fail"), "")</f>
        <v/>
      </c>
      <c r="L62" s="5" t="str">
        <f t="shared" si="1"/>
        <v/>
      </c>
    </row>
    <row r="63" spans="1:16" x14ac:dyDescent="0.25">
      <c r="A63" s="3" t="s">
        <v>220</v>
      </c>
      <c r="B63" s="4" t="b">
        <v>1</v>
      </c>
      <c r="I63" s="3" t="str">
        <f>IF(AND(ISNUMBER(Table2[[#This Row],[Yes Votes]]), ISNUMBER(Table2[[#This Row],[No Votes]])), IF(Table2[[#This Row],[Yes Votes]] &gt; Table2[[#This Row],[No Votes]], "Pass", "Fail"), "")</f>
        <v/>
      </c>
      <c r="L63" s="5" t="str">
        <f t="shared" si="1"/>
        <v/>
      </c>
    </row>
    <row r="64" spans="1:16" ht="270" x14ac:dyDescent="0.25">
      <c r="A64" s="3" t="s">
        <v>221</v>
      </c>
      <c r="B64" s="4" t="b">
        <v>1</v>
      </c>
      <c r="C64" s="3" t="s">
        <v>20</v>
      </c>
      <c r="D64" s="3" t="s">
        <v>222</v>
      </c>
      <c r="E64" s="3" t="s">
        <v>22</v>
      </c>
      <c r="F64" s="3" t="s">
        <v>223</v>
      </c>
      <c r="G64" s="3" t="s">
        <v>224</v>
      </c>
      <c r="H64" s="3" t="s">
        <v>225</v>
      </c>
      <c r="I64" s="3" t="str">
        <f>IF(AND(ISNUMBER(Table2[[#This Row],[Yes Votes]]), ISNUMBER(Table2[[#This Row],[No Votes]])), IF(Table2[[#This Row],[Yes Votes]] &gt; Table2[[#This Row],[No Votes]], "Pass", "Fail"), "")</f>
        <v>Pass</v>
      </c>
      <c r="J64" s="3">
        <v>870</v>
      </c>
      <c r="K64" s="3">
        <v>642</v>
      </c>
      <c r="L64" s="5">
        <f t="shared" si="1"/>
        <v>0.57539682539682535</v>
      </c>
      <c r="M64" s="3" t="s">
        <v>38</v>
      </c>
    </row>
    <row r="65" spans="1:13" ht="270" x14ac:dyDescent="0.25">
      <c r="A65" s="3" t="s">
        <v>226</v>
      </c>
      <c r="B65" s="4" t="b">
        <v>1</v>
      </c>
      <c r="C65" s="3" t="s">
        <v>135</v>
      </c>
      <c r="D65" s="3" t="s">
        <v>227</v>
      </c>
      <c r="E65" s="3" t="s">
        <v>22</v>
      </c>
      <c r="F65" s="3" t="s">
        <v>228</v>
      </c>
      <c r="G65" s="3" t="s">
        <v>229</v>
      </c>
      <c r="H65" s="3" t="s">
        <v>230</v>
      </c>
      <c r="I65" s="3" t="str">
        <f>IF(AND(ISNUMBER(Table2[[#This Row],[Yes Votes]]), ISNUMBER(Table2[[#This Row],[No Votes]])), IF(Table2[[#This Row],[Yes Votes]] &gt; Table2[[#This Row],[No Votes]], "Pass", "Fail"), "")</f>
        <v>Pass</v>
      </c>
      <c r="J65" s="3">
        <v>3680</v>
      </c>
      <c r="K65" s="3">
        <v>2111</v>
      </c>
      <c r="L65" s="5">
        <f t="shared" si="1"/>
        <v>0.63546883094456919</v>
      </c>
      <c r="M65" s="3" t="s">
        <v>38</v>
      </c>
    </row>
    <row r="66" spans="1:13" x14ac:dyDescent="0.25">
      <c r="A66" s="3" t="s">
        <v>231</v>
      </c>
      <c r="B66" s="4" t="b">
        <v>1</v>
      </c>
      <c r="I66" s="3" t="str">
        <f>IF(AND(ISNUMBER(Table2[[#This Row],[Yes Votes]]), ISNUMBER(Table2[[#This Row],[No Votes]])), IF(Table2[[#This Row],[Yes Votes]] &gt; Table2[[#This Row],[No Votes]], "Pass", "Fail"), "")</f>
        <v/>
      </c>
      <c r="L66" s="5" t="str">
        <f t="shared" si="1"/>
        <v/>
      </c>
    </row>
    <row r="67" spans="1:13" ht="150" x14ac:dyDescent="0.25">
      <c r="A67" s="3" t="s">
        <v>232</v>
      </c>
      <c r="B67" s="4" t="b">
        <v>1</v>
      </c>
      <c r="C67" s="3" t="s">
        <v>233</v>
      </c>
      <c r="D67" s="3" t="s">
        <v>234</v>
      </c>
      <c r="E67" s="3" t="s">
        <v>163</v>
      </c>
      <c r="F67" s="3" t="s">
        <v>235</v>
      </c>
      <c r="G67" s="3" t="s">
        <v>236</v>
      </c>
      <c r="H67" s="3" t="s">
        <v>237</v>
      </c>
      <c r="I67" s="3" t="str">
        <f>IF(AND(ISNUMBER(Table2[[#This Row],[Yes Votes]]), ISNUMBER(Table2[[#This Row],[No Votes]])), IF(Table2[[#This Row],[Yes Votes]] &gt; Table2[[#This Row],[No Votes]], "Pass", "Fail"), "")</f>
        <v>Pass</v>
      </c>
      <c r="J67" s="3">
        <v>3565</v>
      </c>
      <c r="K67" s="3">
        <v>2109</v>
      </c>
      <c r="L67" s="5">
        <f t="shared" si="1"/>
        <v>0.6283045470567501</v>
      </c>
      <c r="M67" s="3" t="s">
        <v>38</v>
      </c>
    </row>
    <row r="68" spans="1:13" x14ac:dyDescent="0.25">
      <c r="A68" s="3" t="s">
        <v>238</v>
      </c>
      <c r="B68" s="4" t="b">
        <v>1</v>
      </c>
      <c r="I68" s="3" t="str">
        <f>IF(AND(ISNUMBER(Table2[[#This Row],[Yes Votes]]), ISNUMBER(Table2[[#This Row],[No Votes]])), IF(Table2[[#This Row],[Yes Votes]] &gt; Table2[[#This Row],[No Votes]], "Pass", "Fail"), "")</f>
        <v/>
      </c>
      <c r="L68" s="5" t="str">
        <f t="shared" si="1"/>
        <v/>
      </c>
    </row>
    <row r="69" spans="1:13" x14ac:dyDescent="0.25">
      <c r="A69" s="3" t="s">
        <v>239</v>
      </c>
      <c r="B69" s="4" t="b">
        <v>1</v>
      </c>
      <c r="I69" s="3" t="str">
        <f>IF(AND(ISNUMBER(Table2[[#This Row],[Yes Votes]]), ISNUMBER(Table2[[#This Row],[No Votes]])), IF(Table2[[#This Row],[Yes Votes]] &gt; Table2[[#This Row],[No Votes]], "Pass", "Fail"), "")</f>
        <v/>
      </c>
      <c r="L69" s="5" t="str">
        <f t="shared" si="1"/>
        <v/>
      </c>
    </row>
    <row r="70" spans="1:13" x14ac:dyDescent="0.25">
      <c r="A70" s="3" t="s">
        <v>240</v>
      </c>
      <c r="B70" s="4" t="b">
        <v>1</v>
      </c>
      <c r="I70" s="3" t="str">
        <f>IF(AND(ISNUMBER(Table2[[#This Row],[Yes Votes]]), ISNUMBER(Table2[[#This Row],[No Votes]])), IF(Table2[[#This Row],[Yes Votes]] &gt; Table2[[#This Row],[No Votes]], "Pass", "Fail"), "")</f>
        <v/>
      </c>
      <c r="L70" s="5" t="str">
        <f t="shared" si="1"/>
        <v/>
      </c>
    </row>
    <row r="71" spans="1:13" ht="135" x14ac:dyDescent="0.25">
      <c r="A71" s="3" t="s">
        <v>241</v>
      </c>
      <c r="B71" s="4" t="b">
        <v>1</v>
      </c>
      <c r="C71" s="3" t="s">
        <v>242</v>
      </c>
      <c r="D71" s="3" t="s">
        <v>243</v>
      </c>
      <c r="E71" s="3" t="s">
        <v>22</v>
      </c>
      <c r="F71" s="3" t="s">
        <v>244</v>
      </c>
      <c r="G71" s="3" t="s">
        <v>245</v>
      </c>
      <c r="H71" s="3" t="s">
        <v>246</v>
      </c>
      <c r="I71" s="3" t="str">
        <f>IF(AND(ISNUMBER(Table2[[#This Row],[Yes Votes]]), ISNUMBER(Table2[[#This Row],[No Votes]])), IF(Table2[[#This Row],[Yes Votes]] &gt; Table2[[#This Row],[No Votes]], "Pass", "Fail"), "")</f>
        <v>Pass</v>
      </c>
      <c r="J71" s="3">
        <v>1833</v>
      </c>
      <c r="K71" s="3">
        <v>1405</v>
      </c>
      <c r="L71" s="5">
        <f t="shared" si="1"/>
        <v>0.56609017912291537</v>
      </c>
      <c r="M71" s="3" t="s">
        <v>38</v>
      </c>
    </row>
    <row r="72" spans="1:13" ht="120" x14ac:dyDescent="0.25">
      <c r="A72" s="3" t="s">
        <v>247</v>
      </c>
      <c r="B72" s="4" t="b">
        <v>1</v>
      </c>
      <c r="C72" s="3" t="s">
        <v>20</v>
      </c>
      <c r="D72" s="3" t="s">
        <v>248</v>
      </c>
      <c r="E72" s="3" t="s">
        <v>163</v>
      </c>
      <c r="F72" s="3" t="s">
        <v>249</v>
      </c>
      <c r="G72" s="3" t="s">
        <v>250</v>
      </c>
      <c r="H72" s="3" t="s">
        <v>251</v>
      </c>
      <c r="I72" s="3" t="str">
        <f>IF(AND(ISNUMBER(Table2[[#This Row],[Yes Votes]]), ISNUMBER(Table2[[#This Row],[No Votes]])), IF(Table2[[#This Row],[Yes Votes]] &gt; Table2[[#This Row],[No Votes]], "Pass", "Fail"), "")</f>
        <v>Pass</v>
      </c>
      <c r="J72" s="3">
        <v>2691</v>
      </c>
      <c r="K72" s="3">
        <v>752</v>
      </c>
      <c r="L72" s="5">
        <f t="shared" si="1"/>
        <v>0.78158582631426077</v>
      </c>
      <c r="M72" s="3" t="s">
        <v>38</v>
      </c>
    </row>
    <row r="73" spans="1:13" ht="285" x14ac:dyDescent="0.25">
      <c r="A73" s="3" t="s">
        <v>247</v>
      </c>
      <c r="B73" s="4" t="b">
        <v>1</v>
      </c>
      <c r="C73" s="3" t="s">
        <v>26</v>
      </c>
      <c r="D73" s="3" t="s">
        <v>149</v>
      </c>
      <c r="E73" s="3" t="s">
        <v>22</v>
      </c>
      <c r="F73" s="3" t="s">
        <v>150</v>
      </c>
      <c r="G73" s="3" t="s">
        <v>151</v>
      </c>
      <c r="H73" s="3" t="s">
        <v>252</v>
      </c>
      <c r="I73" s="3" t="str">
        <f>IF(AND(ISNUMBER(Table2[[#This Row],[Yes Votes]]), ISNUMBER(Table2[[#This Row],[No Votes]])), IF(Table2[[#This Row],[Yes Votes]] &gt; Table2[[#This Row],[No Votes]], "Pass", "Fail"), "")</f>
        <v>Pass</v>
      </c>
      <c r="J73" s="3">
        <v>2140</v>
      </c>
      <c r="K73" s="3">
        <v>1701</v>
      </c>
      <c r="L73" s="5">
        <f t="shared" si="1"/>
        <v>0.55714657641239262</v>
      </c>
      <c r="M73" s="3" t="s">
        <v>38</v>
      </c>
    </row>
    <row r="74" spans="1:13" x14ac:dyDescent="0.25">
      <c r="A74" s="3" t="s">
        <v>253</v>
      </c>
      <c r="B74" s="4" t="b">
        <v>1</v>
      </c>
      <c r="I74" s="3" t="str">
        <f>IF(AND(ISNUMBER(Table2[[#This Row],[Yes Votes]]), ISNUMBER(Table2[[#This Row],[No Votes]])), IF(Table2[[#This Row],[Yes Votes]] &gt; Table2[[#This Row],[No Votes]], "Pass", "Fail"), "")</f>
        <v/>
      </c>
      <c r="L74" s="5" t="str">
        <f t="shared" ref="L74:L83" si="2">IF(AND(ISNUMBER(J74),ISNUMBER(K74)),J74/(J74+K74),"")</f>
        <v/>
      </c>
    </row>
    <row r="75" spans="1:13" ht="180" x14ac:dyDescent="0.25">
      <c r="A75" s="3" t="s">
        <v>254</v>
      </c>
      <c r="B75" s="4" t="b">
        <v>1</v>
      </c>
      <c r="C75" s="3" t="s">
        <v>135</v>
      </c>
      <c r="D75" s="3" t="s">
        <v>255</v>
      </c>
      <c r="E75" s="3" t="s">
        <v>22</v>
      </c>
      <c r="F75" s="3" t="s">
        <v>256</v>
      </c>
      <c r="G75" s="3" t="s">
        <v>257</v>
      </c>
      <c r="H75" s="3" t="s">
        <v>258</v>
      </c>
      <c r="I75" s="3" t="str">
        <f>IF(AND(ISNUMBER(Table2[[#This Row],[Yes Votes]]), ISNUMBER(Table2[[#This Row],[No Votes]])), IF(Table2[[#This Row],[Yes Votes]] &gt; Table2[[#This Row],[No Votes]], "Pass", "Fail"), "")</f>
        <v>Fail</v>
      </c>
      <c r="J75" s="3">
        <v>134</v>
      </c>
      <c r="K75" s="3">
        <v>197</v>
      </c>
      <c r="L75" s="5">
        <f t="shared" si="2"/>
        <v>0.40483383685800606</v>
      </c>
      <c r="M75" s="3" t="s">
        <v>38</v>
      </c>
    </row>
    <row r="76" spans="1:13" ht="180" x14ac:dyDescent="0.25">
      <c r="A76" s="3" t="s">
        <v>259</v>
      </c>
      <c r="B76" s="4" t="b">
        <v>1</v>
      </c>
      <c r="C76" s="3" t="s">
        <v>260</v>
      </c>
      <c r="D76" s="3" t="s">
        <v>261</v>
      </c>
      <c r="E76" s="3" t="s">
        <v>22</v>
      </c>
      <c r="F76" s="3" t="s">
        <v>262</v>
      </c>
      <c r="G76" s="7" t="s">
        <v>263</v>
      </c>
      <c r="H76" s="3" t="s">
        <v>264</v>
      </c>
      <c r="I76" s="3" t="str">
        <f>IF(AND(ISNUMBER(Table2[[#This Row],[Yes Votes]]), ISNUMBER(Table2[[#This Row],[No Votes]])), IF(Table2[[#This Row],[Yes Votes]] &gt; Table2[[#This Row],[No Votes]], "Pass", "Fail"), "")</f>
        <v>Pass</v>
      </c>
      <c r="J76" s="3">
        <v>2083</v>
      </c>
      <c r="K76" s="3">
        <v>783</v>
      </c>
      <c r="L76" s="5">
        <f t="shared" si="2"/>
        <v>0.72679692951849262</v>
      </c>
      <c r="M76" s="3" t="s">
        <v>38</v>
      </c>
    </row>
    <row r="77" spans="1:13" ht="165" x14ac:dyDescent="0.25">
      <c r="A77" s="3" t="s">
        <v>259</v>
      </c>
      <c r="B77" s="4" t="b">
        <v>1</v>
      </c>
      <c r="C77" s="3" t="s">
        <v>265</v>
      </c>
      <c r="D77" s="3" t="s">
        <v>266</v>
      </c>
      <c r="E77" s="3" t="s">
        <v>22</v>
      </c>
      <c r="F77" s="3" t="s">
        <v>267</v>
      </c>
      <c r="G77" s="3" t="s">
        <v>268</v>
      </c>
      <c r="H77" s="3" t="s">
        <v>269</v>
      </c>
      <c r="I77" s="3" t="str">
        <f>IF(AND(ISNUMBER(Table2[[#This Row],[Yes Votes]]), ISNUMBER(Table2[[#This Row],[No Votes]])), IF(Table2[[#This Row],[Yes Votes]] &gt; Table2[[#This Row],[No Votes]], "Pass", "Fail"), "")</f>
        <v>Pass</v>
      </c>
      <c r="J77" s="3">
        <v>1930</v>
      </c>
      <c r="K77" s="3">
        <v>893</v>
      </c>
      <c r="L77" s="5">
        <f t="shared" si="2"/>
        <v>0.68366985476443498</v>
      </c>
      <c r="M77" s="3" t="s">
        <v>38</v>
      </c>
    </row>
    <row r="78" spans="1:13" x14ac:dyDescent="0.25">
      <c r="A78" s="3" t="s">
        <v>270</v>
      </c>
      <c r="B78" s="4" t="b">
        <v>1</v>
      </c>
      <c r="I78" s="3" t="str">
        <f>IF(AND(ISNUMBER(Table2[[#This Row],[Yes Votes]]), ISNUMBER(Table2[[#This Row],[No Votes]])), IF(Table2[[#This Row],[Yes Votes]] &gt; Table2[[#This Row],[No Votes]], "Pass", "Fail"), "")</f>
        <v/>
      </c>
      <c r="L78" s="5" t="str">
        <f t="shared" si="2"/>
        <v/>
      </c>
    </row>
    <row r="79" spans="1:13" ht="16.5" customHeight="1" x14ac:dyDescent="0.25">
      <c r="A79" s="3" t="s">
        <v>271</v>
      </c>
      <c r="B79" s="4" t="b">
        <v>1</v>
      </c>
      <c r="C79" s="3" t="s">
        <v>272</v>
      </c>
      <c r="D79" s="3" t="s">
        <v>273</v>
      </c>
      <c r="E79" s="3" t="s">
        <v>22</v>
      </c>
      <c r="F79" s="3" t="s">
        <v>274</v>
      </c>
      <c r="G79" s="3" t="s">
        <v>275</v>
      </c>
      <c r="H79" s="3" t="s">
        <v>276</v>
      </c>
      <c r="I79" s="3" t="str">
        <f>IF(AND(ISNUMBER(Table2[[#This Row],[Yes Votes]]), ISNUMBER(Table2[[#This Row],[No Votes]])), IF(Table2[[#This Row],[Yes Votes]] &gt; Table2[[#This Row],[No Votes]], "Pass", "Fail"), "")</f>
        <v>Pass</v>
      </c>
      <c r="J79" s="3">
        <v>3778</v>
      </c>
      <c r="K79" s="3">
        <v>432</v>
      </c>
      <c r="L79" s="5">
        <f t="shared" si="2"/>
        <v>0.89738717339667462</v>
      </c>
      <c r="M79" s="3" t="s">
        <v>38</v>
      </c>
    </row>
    <row r="80" spans="1:13" x14ac:dyDescent="0.25">
      <c r="A80" s="3" t="s">
        <v>277</v>
      </c>
      <c r="B80" s="4" t="b">
        <v>1</v>
      </c>
      <c r="I80" s="3" t="str">
        <f>IF(AND(ISNUMBER(Table2[[#This Row],[Yes Votes]]), ISNUMBER(Table2[[#This Row],[No Votes]])), IF(Table2[[#This Row],[Yes Votes]] &gt; Table2[[#This Row],[No Votes]], "Pass", "Fail"), "")</f>
        <v/>
      </c>
      <c r="L80" s="5" t="str">
        <f t="shared" si="2"/>
        <v/>
      </c>
    </row>
    <row r="81" spans="1:12" x14ac:dyDescent="0.25">
      <c r="A81" s="3" t="s">
        <v>278</v>
      </c>
      <c r="B81" s="4" t="b">
        <v>1</v>
      </c>
      <c r="I81" s="3" t="str">
        <f>IF(AND(ISNUMBER(Table2[[#This Row],[Yes Votes]]), ISNUMBER(Table2[[#This Row],[No Votes]])), IF(Table2[[#This Row],[Yes Votes]] &gt; Table2[[#This Row],[No Votes]], "Pass", "Fail"), "")</f>
        <v/>
      </c>
      <c r="L81" s="5" t="str">
        <f t="shared" si="2"/>
        <v/>
      </c>
    </row>
    <row r="82" spans="1:12" x14ac:dyDescent="0.25">
      <c r="A82" s="3" t="s">
        <v>279</v>
      </c>
      <c r="B82" s="4" t="b">
        <v>1</v>
      </c>
      <c r="I82" s="3" t="str">
        <f>IF(AND(ISNUMBER(Table2[[#This Row],[Yes Votes]]), ISNUMBER(Table2[[#This Row],[No Votes]])), IF(Table2[[#This Row],[Yes Votes]] &gt; Table2[[#This Row],[No Votes]], "Pass", "Fail"), "")</f>
        <v/>
      </c>
      <c r="L82" s="5" t="str">
        <f t="shared" si="2"/>
        <v/>
      </c>
    </row>
    <row r="83" spans="1:12" x14ac:dyDescent="0.25">
      <c r="A83" s="3" t="s">
        <v>280</v>
      </c>
      <c r="B83" s="4" t="b">
        <v>1</v>
      </c>
      <c r="I83" s="3" t="str">
        <f>IF(AND(ISNUMBER(Table2[[#This Row],[Yes Votes]]), ISNUMBER(Table2[[#This Row],[No Votes]])), IF(Table2[[#This Row],[Yes Votes]] &gt; Table2[[#This Row],[No Votes]], "Pass", "Fail"), "")</f>
        <v/>
      </c>
      <c r="L83" s="5" t="str">
        <f t="shared" si="2"/>
        <v/>
      </c>
    </row>
  </sheetData>
  <dataConsolidate link="1"/>
  <conditionalFormatting sqref="A1:B83">
    <cfRule type="containsText" dxfId="20" priority="3" operator="containsText" text="Mineral, Saguache, Rio Grande, Alamosa, Conejos, Costilla, Huerfano, Pueblo, Las Animas, Crowley, Otero, Las Animas, Bent, Kiowa, Prowers, Baca">
      <formula>NOT(ISERROR(SEARCH("Mineral, Saguache, Rio Grande, Alamosa, Conejos, Costilla, Huerfano, Pueblo, Las Animas, Crowley, Otero, Las Animas, Bent, Kiowa, Prowers, Baca",A1)))</formula>
    </cfRule>
  </conditionalFormatting>
  <conditionalFormatting sqref="A3:B3">
    <cfRule type="containsText" dxfId="19" priority="4" operator="containsText" text="Alamosa, Saguache, Mineral, Rio Grande, Conejos, Costilla, Huerfano, Las Animas, Crowley, Otero, Pueblo, Bent, Kiowa, Prowers, Baca">
      <formula>NOT(ISERROR(SEARCH("Alamosa, Saguache, Mineral, Rio Grande, Conejos, Costilla, Huerfano, Las Animas, Crowley, Otero, Pueblo, Bent, Kiowa, Prowers, Baca",A3)))</formula>
    </cfRule>
  </conditionalFormatting>
  <conditionalFormatting sqref="I1:I1048576">
    <cfRule type="cellIs" dxfId="17" priority="1" operator="equal">
      <formula>"pass"</formula>
    </cfRule>
    <cfRule type="cellIs" dxfId="18" priority="2" operator="equal">
      <formula>"Fail"</formula>
    </cfRule>
  </conditionalFormatting>
  <dataValidations count="4">
    <dataValidation type="list" allowBlank="1" sqref="G2" xr:uid="{EB0F49B2-4261-4BF3-A0EF-F039F0A21C61}">
      <formula1>"K-12,Higher Ed,Hospitals,Roads,Police,Climate"</formula1>
    </dataValidation>
    <dataValidation type="list" allowBlank="1" showInputMessage="1" showErrorMessage="1" sqref="E1:E83" xr:uid="{C713D94D-868B-43E9-B089-A482D1E7AE3F}">
      <formula1>"Governance, Tax, Health &amp; Human, Justice and Public Sfety, Land Use and Enviornment, Transportation, Economic Development, Agriculture and Wildlife"</formula1>
    </dataValidation>
    <dataValidation type="list" allowBlank="1" showInputMessage="1" showErrorMessage="1" sqref="A1:A83" xr:uid="{E9CEF4EA-B0BE-463E-A2B8-C144AA0CD2D8}">
      <formula1>$A$1:$A$83</formula1>
    </dataValidation>
    <dataValidation type="list" allowBlank="1" showInputMessage="1" showErrorMessage="1" sqref="I2:I1048576" xr:uid="{56BDC172-ACFD-4F17-B7D7-2549ADFE6BDA}">
      <formula1>"Pass, Fail"</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909D7AD506F14D9DAA6794AB70A367" ma:contentTypeVersion="9" ma:contentTypeDescription="Create a new document." ma:contentTypeScope="" ma:versionID="bcd8f2911e4db633c65a5b426d5a6daf">
  <xsd:schema xmlns:xsd="http://www.w3.org/2001/XMLSchema" xmlns:xs="http://www.w3.org/2001/XMLSchema" xmlns:p="http://schemas.microsoft.com/office/2006/metadata/properties" xmlns:ns3="530ab573-f885-4a89-be13-541e2edadc44" targetNamespace="http://schemas.microsoft.com/office/2006/metadata/properties" ma:root="true" ma:fieldsID="b8a4f83b2e5876bdabff102ccc61079f" ns3:_="">
    <xsd:import namespace="530ab573-f885-4a89-be13-541e2edadc4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ab573-f885-4a89-be13-541e2edadc4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30ab573-f885-4a89-be13-541e2edadc44" xsi:nil="true"/>
  </documentManagement>
</p:properties>
</file>

<file path=customXml/itemProps1.xml><?xml version="1.0" encoding="utf-8"?>
<ds:datastoreItem xmlns:ds="http://schemas.openxmlformats.org/officeDocument/2006/customXml" ds:itemID="{5480CADD-5E37-4971-A9F9-3306F8282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ab573-f885-4a89-be13-541e2edadc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8A6023-DEFC-4ACD-A941-9FBC47AD8781}">
  <ds:schemaRefs>
    <ds:schemaRef ds:uri="http://schemas.microsoft.com/sharepoint/v3/contenttype/forms"/>
  </ds:schemaRefs>
</ds:datastoreItem>
</file>

<file path=customXml/itemProps3.xml><?xml version="1.0" encoding="utf-8"?>
<ds:datastoreItem xmlns:ds="http://schemas.openxmlformats.org/officeDocument/2006/customXml" ds:itemID="{3334CF48-98E7-4CC1-A5FF-905DEF77E51F}">
  <ds:schemaRefs>
    <ds:schemaRef ds:uri="530ab573-f885-4a89-be13-541e2edadc44"/>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Bryant</dc:creator>
  <cp:lastModifiedBy>Madison Bryant</cp:lastModifiedBy>
  <dcterms:created xsi:type="dcterms:W3CDTF">2025-11-05T16:56:47Z</dcterms:created>
  <dcterms:modified xsi:type="dcterms:W3CDTF">2025-11-05T16:59:03Z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0x0101004F909D7AD506F14D9DAA6794AB70A367</vt:lpwstr>
  </property>
</Properties>
</file>